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jkingj\Desktop\"/>
    </mc:Choice>
  </mc:AlternateContent>
  <bookViews>
    <workbookView xWindow="0" yWindow="0" windowWidth="12930" windowHeight="7530"/>
  </bookViews>
  <sheets>
    <sheet name="GPACalc" sheetId="3" r:id="rId1"/>
  </sheets>
  <definedNames>
    <definedName name="Grades">GPACalc!$N$46:$O$56</definedName>
    <definedName name="New">#REF!</definedName>
    <definedName name="NewHours">#REF!</definedName>
    <definedName name="_xlnm.Print_Area" localSheetId="0">GPACalc!$B$2:$L$58</definedName>
  </definedNames>
  <calcPr calcId="152511"/>
</workbook>
</file>

<file path=xl/calcChain.xml><?xml version="1.0" encoding="utf-8"?>
<calcChain xmlns="http://schemas.openxmlformats.org/spreadsheetml/2006/main">
  <c r="H53" i="3" l="1"/>
  <c r="H52" i="3"/>
  <c r="H51" i="3"/>
  <c r="H50" i="3"/>
  <c r="H49" i="3"/>
  <c r="H48" i="3"/>
  <c r="H47" i="3"/>
  <c r="H46" i="3"/>
  <c r="K53" i="3" l="1"/>
  <c r="K52" i="3"/>
  <c r="D11" i="3"/>
  <c r="H11" i="3"/>
  <c r="K15" i="3" s="1"/>
  <c r="K10" i="3"/>
  <c r="K9" i="3"/>
  <c r="K49" i="3"/>
  <c r="F49" i="3"/>
  <c r="F48" i="3"/>
  <c r="F47" i="3"/>
  <c r="F46" i="3"/>
  <c r="J48" i="3"/>
  <c r="J10" i="3"/>
  <c r="J9" i="3"/>
  <c r="J8" i="3"/>
  <c r="K8" i="3" s="1"/>
  <c r="J7" i="3"/>
  <c r="K7" i="3" s="1"/>
  <c r="J46" i="3"/>
  <c r="J53" i="3"/>
  <c r="J52" i="3"/>
  <c r="J50" i="3"/>
  <c r="J51" i="3"/>
  <c r="K51" i="3" s="1"/>
  <c r="J49" i="3"/>
  <c r="J47" i="3"/>
  <c r="G53" i="3"/>
  <c r="G52" i="3"/>
  <c r="G51" i="3"/>
  <c r="G50" i="3"/>
  <c r="K16" i="3" l="1"/>
  <c r="K50" i="3"/>
  <c r="K11" i="3"/>
  <c r="K48" i="3"/>
  <c r="K47" i="3"/>
  <c r="K46" i="3"/>
  <c r="K41" i="3"/>
  <c r="K26" i="3"/>
  <c r="K27" i="3" s="1"/>
  <c r="K17" i="3"/>
  <c r="D33" i="3" s="1"/>
  <c r="K54" i="3" l="1"/>
  <c r="K30" i="3"/>
  <c r="K32" i="3" s="1"/>
  <c r="K35" i="3" s="1"/>
  <c r="K57" i="3"/>
  <c r="K21" i="3"/>
  <c r="K22" i="3" s="1"/>
  <c r="K55" i="3" l="1"/>
  <c r="K56" i="3" s="1"/>
  <c r="K58" i="3" s="1"/>
  <c r="K36" i="3"/>
  <c r="K37" i="3" s="1"/>
  <c r="K40" i="3" s="1"/>
  <c r="K42" i="3" s="1"/>
</calcChain>
</file>

<file path=xl/sharedStrings.xml><?xml version="1.0" encoding="utf-8"?>
<sst xmlns="http://schemas.openxmlformats.org/spreadsheetml/2006/main" count="122" uniqueCount="97">
  <si>
    <t>1st repeat course</t>
  </si>
  <si>
    <t>2nd repeat course</t>
  </si>
  <si>
    <t>3rd repeat course</t>
  </si>
  <si>
    <t>4th repeat course</t>
  </si>
  <si>
    <t>Credits</t>
  </si>
  <si>
    <t>Grade</t>
  </si>
  <si>
    <t>Quality Points</t>
  </si>
  <si>
    <t>A</t>
  </si>
  <si>
    <t>A-</t>
  </si>
  <si>
    <t>B+</t>
  </si>
  <si>
    <t>B-</t>
  </si>
  <si>
    <t>C+</t>
  </si>
  <si>
    <t>C</t>
  </si>
  <si>
    <t>C-</t>
  </si>
  <si>
    <t>D</t>
  </si>
  <si>
    <t>F</t>
  </si>
  <si>
    <t>B</t>
  </si>
  <si>
    <t>Grade Value</t>
  </si>
  <si>
    <t>Course</t>
  </si>
  <si>
    <t>E</t>
  </si>
  <si>
    <t>G</t>
  </si>
  <si>
    <t>H</t>
  </si>
  <si>
    <t>New Quality Points Total</t>
  </si>
  <si>
    <t>Quality Points Needed</t>
  </si>
  <si>
    <t>X</t>
  </si>
  <si>
    <t>I</t>
  </si>
  <si>
    <t>J</t>
  </si>
  <si>
    <t>Quality Point Difference</t>
  </si>
  <si>
    <t>Potential Grade</t>
  </si>
  <si>
    <t>K</t>
  </si>
  <si>
    <t>L</t>
  </si>
  <si>
    <t>M</t>
  </si>
  <si>
    <t>N</t>
  </si>
  <si>
    <t>O</t>
  </si>
  <si>
    <t>P</t>
  </si>
  <si>
    <t>Q</t>
  </si>
  <si>
    <t>R</t>
  </si>
  <si>
    <t>S</t>
  </si>
  <si>
    <t>Potential Quality Points</t>
  </si>
  <si>
    <t>1st new course</t>
  </si>
  <si>
    <t>2nd new course</t>
  </si>
  <si>
    <t>3rd new course</t>
  </si>
  <si>
    <t>4th new course</t>
  </si>
  <si>
    <t>New Attempted Hours Total</t>
  </si>
  <si>
    <r>
      <t xml:space="preserve">Attempted Credit Hours </t>
    </r>
    <r>
      <rPr>
        <sz val="10"/>
        <color theme="1"/>
        <rFont val="Calibri"/>
        <family val="2"/>
      </rPr>
      <t>(from transcript)</t>
    </r>
  </si>
  <si>
    <r>
      <t xml:space="preserve">Current Quality Points Total </t>
    </r>
    <r>
      <rPr>
        <sz val="10"/>
        <color theme="1"/>
        <rFont val="Calibri"/>
        <family val="2"/>
      </rPr>
      <t>(from transcript)</t>
    </r>
  </si>
  <si>
    <t>New GPA Hours Total</t>
  </si>
  <si>
    <r>
      <t xml:space="preserve">Current GPA Hours </t>
    </r>
    <r>
      <rPr>
        <sz val="10"/>
        <color theme="1"/>
        <rFont val="Calibri"/>
        <family val="2"/>
      </rPr>
      <t>(from transcript)</t>
    </r>
  </si>
  <si>
    <t>x   Desired GPA</t>
  </si>
  <si>
    <t>Average Quality Point Needed Per Credit</t>
  </si>
  <si>
    <t xml:space="preserve">Potential Semester Quality Points  </t>
  </si>
  <si>
    <t xml:space="preserve">Quality Point Total    </t>
  </si>
  <si>
    <t>1. List New Courses</t>
  </si>
  <si>
    <t>2.  List Courses to be Repeated</t>
  </si>
  <si>
    <t>T</t>
  </si>
  <si>
    <t>U</t>
  </si>
  <si>
    <t>V</t>
  </si>
  <si>
    <t>W</t>
  </si>
  <si>
    <r>
      <t xml:space="preserve">- Quality Points from Repeated Courses </t>
    </r>
    <r>
      <rPr>
        <sz val="8"/>
        <color theme="1"/>
        <rFont val="Calibri"/>
        <family val="2"/>
        <scheme val="minor"/>
      </rPr>
      <t>(line E)</t>
    </r>
  </si>
  <si>
    <r>
      <t xml:space="preserve">+ Credit Hours of new courses </t>
    </r>
    <r>
      <rPr>
        <sz val="8"/>
        <color theme="1"/>
        <rFont val="Calibri"/>
        <family val="2"/>
      </rPr>
      <t>(line E, #2)</t>
    </r>
  </si>
  <si>
    <r>
      <t xml:space="preserve">+ Credit Hours to be repeated </t>
    </r>
    <r>
      <rPr>
        <sz val="8"/>
        <color theme="1"/>
        <rFont val="Calibri"/>
        <family val="2"/>
      </rPr>
      <t>(line E, #1)</t>
    </r>
  </si>
  <si>
    <r>
      <t xml:space="preserve">Quality Points Needed </t>
    </r>
    <r>
      <rPr>
        <sz val="8"/>
        <color theme="1"/>
        <rFont val="Calibri"/>
        <family val="2"/>
      </rPr>
      <t>(line R)</t>
    </r>
  </si>
  <si>
    <r>
      <t xml:space="preserve">-   New Quality Points Total </t>
    </r>
    <r>
      <rPr>
        <sz val="8"/>
        <color theme="1"/>
        <rFont val="Calibri"/>
        <family val="2"/>
        <scheme val="minor"/>
      </rPr>
      <t>(line L)</t>
    </r>
  </si>
  <si>
    <r>
      <t xml:space="preserve">Quality Point Difference </t>
    </r>
    <r>
      <rPr>
        <sz val="8"/>
        <color theme="1"/>
        <rFont val="Calibri"/>
        <family val="2"/>
      </rPr>
      <t>(Line U)</t>
    </r>
  </si>
  <si>
    <r>
      <t>÷</t>
    </r>
    <r>
      <rPr>
        <b/>
        <sz val="12"/>
        <color theme="1"/>
        <rFont val="Calibri"/>
        <family val="2"/>
        <scheme val="minor"/>
      </rPr>
      <t xml:space="preserve"> </t>
    </r>
    <r>
      <rPr>
        <sz val="12"/>
        <color theme="1"/>
        <rFont val="Calibri"/>
        <family val="2"/>
        <scheme val="minor"/>
      </rPr>
      <t xml:space="preserve"> Next Semester Credits</t>
    </r>
    <r>
      <rPr>
        <sz val="8"/>
        <color theme="1"/>
        <rFont val="Calibri"/>
        <family val="2"/>
        <scheme val="minor"/>
      </rPr>
      <t xml:space="preserve"> (line E, #1 + #2)</t>
    </r>
  </si>
  <si>
    <r>
      <t xml:space="preserve">+ New Quality Points Total   </t>
    </r>
    <r>
      <rPr>
        <sz val="8"/>
        <color theme="1"/>
        <rFont val="Calibri"/>
        <family val="2"/>
      </rPr>
      <t xml:space="preserve">(line L)     </t>
    </r>
  </si>
  <si>
    <r>
      <t xml:space="preserve"> ÷ New GPA Hours Total    </t>
    </r>
    <r>
      <rPr>
        <sz val="8"/>
        <color theme="1"/>
        <rFont val="Calibri"/>
        <family val="2"/>
      </rPr>
      <t>(line O)</t>
    </r>
  </si>
  <si>
    <t>4. New Quality Points Total</t>
  </si>
  <si>
    <t>3. New Attempted Hours Total</t>
  </si>
  <si>
    <t>Deduct any quality points the student earned from courses being repeated.  Grades of F have no quality points, but grades of D and higher do. (see table)</t>
  </si>
  <si>
    <t>5. New GPA Hours Total</t>
  </si>
  <si>
    <t xml:space="preserve">Minimum GPA Required = </t>
  </si>
  <si>
    <t>The minimum GPA required to avoid suspension depends on the total completed hours.  Please see the Retention Table if the Minimum GPA Required does not populate below. Enter desired GPA number equal or higher than the minimum in line Q at right.</t>
  </si>
  <si>
    <t>6. Quality Points Needed</t>
  </si>
  <si>
    <t>7. Quality Point Difference</t>
  </si>
  <si>
    <t>8. Average Quality Point needed per Credit</t>
  </si>
  <si>
    <t>9. Estimated Future GPA</t>
  </si>
  <si>
    <t>New Courses</t>
  </si>
  <si>
    <t>Repeated Courses</t>
  </si>
  <si>
    <t xml:space="preserve">The GPA hours do not change when the student repeats a course.  Credit hours should only include new, non-repeated course credits.  </t>
  </si>
  <si>
    <t>Grades</t>
  </si>
  <si>
    <t>ESTIMATED FUTURE GPA</t>
  </si>
  <si>
    <t xml:space="preserve">Estimated Future GPA  </t>
  </si>
  <si>
    <t>Quality Points per Credit</t>
  </si>
  <si>
    <t>Grade Received</t>
  </si>
  <si>
    <t>1 Credit</t>
  </si>
  <si>
    <r>
      <t xml:space="preserve">INSTRUCTIONS:   Fill in </t>
    </r>
    <r>
      <rPr>
        <u/>
        <sz val="10"/>
        <color theme="1"/>
        <rFont val="Calibri"/>
        <family val="2"/>
        <scheme val="minor"/>
      </rPr>
      <t>highlighted fields</t>
    </r>
    <r>
      <rPr>
        <u val="singleAccounting"/>
        <sz val="10"/>
        <color theme="1"/>
        <rFont val="Calibri"/>
        <family val="2"/>
        <scheme val="minor"/>
      </rPr>
      <t xml:space="preserve"> </t>
    </r>
    <r>
      <rPr>
        <sz val="10"/>
        <color theme="1"/>
        <rFont val="Calibri"/>
        <family val="2"/>
        <scheme val="minor"/>
      </rPr>
      <t>with information from the student transcript or from what the student plans to take in the future semester.  Non-highlighted fields should populate automatically.</t>
    </r>
  </si>
  <si>
    <t>G#:</t>
  </si>
  <si>
    <t xml:space="preserve">Date: </t>
  </si>
  <si>
    <t>Name:</t>
  </si>
  <si>
    <r>
      <rPr>
        <sz val="9"/>
        <color rgb="FFC00000"/>
        <rFont val="Calibri"/>
        <family val="2"/>
        <scheme val="minor"/>
      </rPr>
      <t>*</t>
    </r>
    <r>
      <rPr>
        <sz val="9"/>
        <color theme="1"/>
        <rFont val="Calibri"/>
        <family val="2"/>
        <scheme val="minor"/>
      </rPr>
      <t xml:space="preserve">NOTE:  Students with </t>
    </r>
    <r>
      <rPr>
        <u/>
        <sz val="9"/>
        <color theme="1"/>
        <rFont val="Calibri"/>
        <family val="2"/>
        <scheme val="minor"/>
      </rPr>
      <t>less than 17 attempted hours</t>
    </r>
    <r>
      <rPr>
        <sz val="9"/>
        <color theme="1"/>
        <rFont val="Calibri"/>
        <family val="2"/>
        <scheme val="minor"/>
      </rPr>
      <t xml:space="preserve"> will receive an academic warning (not suspension) if GPA falls below </t>
    </r>
    <r>
      <rPr>
        <sz val="9"/>
        <color rgb="FFC00000"/>
        <rFont val="Calibri"/>
        <family val="2"/>
        <scheme val="minor"/>
      </rPr>
      <t>1.99</t>
    </r>
  </si>
  <si>
    <t xml:space="preserve">If you get an error message after clicking the CLEAR button:  </t>
  </si>
  <si>
    <t xml:space="preserve">←                   </t>
  </si>
  <si>
    <r>
      <t xml:space="preserve">1. Look for a </t>
    </r>
    <r>
      <rPr>
        <b/>
        <sz val="11"/>
        <color theme="1"/>
        <rFont val="Calibri"/>
        <family val="2"/>
        <scheme val="minor"/>
      </rPr>
      <t>SECURITY WARNING</t>
    </r>
    <r>
      <rPr>
        <sz val="11"/>
        <color theme="1"/>
        <rFont val="Calibri"/>
        <family val="2"/>
        <scheme val="minor"/>
      </rPr>
      <t xml:space="preserve"> at top of your screen beneath the toolbar.</t>
    </r>
  </si>
  <si>
    <r>
      <t>2. Select "</t>
    </r>
    <r>
      <rPr>
        <b/>
        <sz val="11"/>
        <color theme="1"/>
        <rFont val="Calibri"/>
        <family val="2"/>
        <scheme val="minor"/>
      </rPr>
      <t>Options</t>
    </r>
    <r>
      <rPr>
        <sz val="11"/>
        <color theme="1"/>
        <rFont val="Calibri"/>
        <family val="2"/>
        <scheme val="minor"/>
      </rPr>
      <t>" button</t>
    </r>
  </si>
  <si>
    <r>
      <t>3. Select "</t>
    </r>
    <r>
      <rPr>
        <b/>
        <sz val="11"/>
        <color theme="1"/>
        <rFont val="Calibri"/>
        <family val="2"/>
        <scheme val="minor"/>
      </rPr>
      <t>Enable this conten</t>
    </r>
    <r>
      <rPr>
        <sz val="11"/>
        <color theme="1"/>
        <rFont val="Calibri"/>
        <family val="2"/>
        <scheme val="minor"/>
      </rPr>
      <t>t".</t>
    </r>
  </si>
  <si>
    <r>
      <t>3. After you click "</t>
    </r>
    <r>
      <rPr>
        <b/>
        <sz val="11"/>
        <color theme="1"/>
        <rFont val="Calibri"/>
        <family val="2"/>
        <scheme val="minor"/>
      </rPr>
      <t>OK</t>
    </r>
    <r>
      <rPr>
        <sz val="11"/>
        <color theme="1"/>
        <rFont val="Calibri"/>
        <family val="2"/>
        <scheme val="minor"/>
      </rPr>
      <t>" and the window closes, the macro should work with the default security setting for Excel.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</si>
</sst>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43" x14ac:knownFonts="1">
    <font>
      <sz val="10"/>
      <color theme="1"/>
      <name val="Microsoft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Microsoft Sans Serif"/>
      <family val="2"/>
    </font>
    <font>
      <sz val="8"/>
      <color theme="1"/>
      <name val="Calibri"/>
      <family val="2"/>
      <scheme val="minor"/>
    </font>
    <font>
      <sz val="10"/>
      <color theme="1"/>
      <name val="Calibri"/>
      <family val="2"/>
      <scheme val="minor"/>
    </font>
    <font>
      <b/>
      <sz val="12"/>
      <color theme="1"/>
      <name val="Calibri"/>
      <family val="2"/>
      <scheme val="minor"/>
    </font>
    <font>
      <sz val="11"/>
      <color theme="1"/>
      <name val="Microsoft Sans Serif"/>
      <family val="2"/>
    </font>
    <font>
      <sz val="12"/>
      <color theme="1"/>
      <name val="Calibri"/>
      <family val="2"/>
      <scheme val="minor"/>
    </font>
    <font>
      <sz val="10"/>
      <name val="Calibri"/>
      <family val="2"/>
      <scheme val="minor"/>
    </font>
    <font>
      <sz val="12"/>
      <color rgb="FFC00000"/>
      <name val="Calibri"/>
      <family val="2"/>
      <scheme val="minor"/>
    </font>
    <font>
      <sz val="8"/>
      <color theme="1"/>
      <name val="Microsoft Sans Serif"/>
      <family val="2"/>
    </font>
    <font>
      <sz val="10"/>
      <color theme="1"/>
      <name val="Wingdings 3"/>
      <family val="1"/>
      <charset val="2"/>
    </font>
    <font>
      <sz val="10"/>
      <color theme="1"/>
      <name val="Calibri"/>
      <family val="2"/>
    </font>
    <font>
      <sz val="11"/>
      <color theme="1"/>
      <name val="Calibri"/>
      <family val="2"/>
    </font>
    <font>
      <sz val="8"/>
      <color theme="1"/>
      <name val="Calibri"/>
      <family val="2"/>
    </font>
    <font>
      <sz val="12"/>
      <color theme="1"/>
      <name val="Microsoft Sans Serif"/>
      <family val="2"/>
    </font>
    <font>
      <sz val="12"/>
      <color theme="1"/>
      <name val="Calibri"/>
      <family val="2"/>
    </font>
    <font>
      <sz val="12"/>
      <name val="Calibri"/>
      <family val="2"/>
    </font>
    <font>
      <sz val="12"/>
      <color rgb="FFC00000"/>
      <name val="Calibri"/>
      <family val="2"/>
    </font>
    <font>
      <sz val="14"/>
      <color rgb="FFC00000"/>
      <name val="Calibri"/>
      <family val="2"/>
    </font>
    <font>
      <sz val="14"/>
      <color rgb="FFC00000"/>
      <name val="Microsoft Sans Serif"/>
      <family val="2"/>
    </font>
    <font>
      <sz val="12"/>
      <color theme="1"/>
      <name val="MS Sans Serif"/>
      <family val="2"/>
    </font>
    <font>
      <sz val="8"/>
      <color rgb="FFC00000"/>
      <name val="Calibri"/>
      <family val="2"/>
      <scheme val="minor"/>
    </font>
    <font>
      <sz val="12"/>
      <name val="Calibri"/>
      <family val="2"/>
      <scheme val="minor"/>
    </font>
    <font>
      <b/>
      <sz val="12"/>
      <color rgb="FFC00000"/>
      <name val="Calibri"/>
      <family val="2"/>
    </font>
    <font>
      <b/>
      <sz val="12"/>
      <color rgb="FFC00000"/>
      <name val="Calibri"/>
      <family val="2"/>
      <scheme val="minor"/>
    </font>
    <font>
      <b/>
      <sz val="14"/>
      <color rgb="FFC00000"/>
      <name val="Calibri"/>
      <family val="2"/>
      <scheme val="minor"/>
    </font>
    <font>
      <sz val="9"/>
      <color rgb="FFC00000"/>
      <name val="Calibri"/>
      <family val="2"/>
      <scheme val="minor"/>
    </font>
    <font>
      <sz val="13"/>
      <color theme="1"/>
      <name val="Calibri"/>
      <family val="2"/>
    </font>
    <font>
      <sz val="13"/>
      <color theme="1"/>
      <name val="Microsoft Sans Serif"/>
      <family val="2"/>
    </font>
    <font>
      <b/>
      <sz val="14"/>
      <name val="Calibri"/>
      <family val="2"/>
    </font>
    <font>
      <sz val="12"/>
      <color rgb="FF333333"/>
      <name val="Calibri"/>
      <family val="2"/>
      <scheme val="minor"/>
    </font>
    <font>
      <u/>
      <sz val="10"/>
      <color theme="1"/>
      <name val="Calibri"/>
      <family val="2"/>
      <scheme val="minor"/>
    </font>
    <font>
      <u val="singleAccounting"/>
      <sz val="10"/>
      <color theme="1"/>
      <name val="Calibri"/>
      <family val="2"/>
      <scheme val="minor"/>
    </font>
    <font>
      <sz val="9"/>
      <color theme="1"/>
      <name val="Calibri"/>
      <family val="2"/>
      <scheme val="minor"/>
    </font>
    <font>
      <u/>
      <sz val="9"/>
      <color theme="1"/>
      <name val="Calibri"/>
      <family val="2"/>
      <scheme val="minor"/>
    </font>
    <font>
      <sz val="9"/>
      <color theme="1"/>
      <name val="Microsoft Sans Serif"/>
      <family val="2"/>
    </font>
    <font>
      <sz val="10"/>
      <name val="Microsoft Sans Serif"/>
      <family val="2"/>
    </font>
    <font>
      <b/>
      <sz val="11"/>
      <color theme="1"/>
      <name val="Calibri"/>
      <family val="2"/>
      <scheme val="minor"/>
    </font>
    <font>
      <b/>
      <sz val="14"/>
      <color rgb="FF339966"/>
      <name val="Calibri"/>
      <family val="2"/>
    </font>
  </fonts>
  <fills count="6">
    <fill>
      <patternFill patternType="none"/>
    </fill>
    <fill>
      <patternFill patternType="gray125"/>
    </fill>
    <fill>
      <patternFill patternType="solid">
        <fgColor rgb="FFFDFB9B"/>
        <bgColor indexed="64"/>
      </patternFill>
    </fill>
    <fill>
      <gradientFill degree="90">
        <stop position="0">
          <color rgb="FF297938"/>
        </stop>
        <stop position="1">
          <color rgb="FFFDFB9B"/>
        </stop>
      </gradientFill>
    </fill>
    <fill>
      <patternFill patternType="solid">
        <fgColor rgb="FFFFFF99"/>
        <bgColor indexed="64"/>
      </patternFill>
    </fill>
    <fill>
      <patternFill patternType="solid">
        <fgColor theme="0" tint="-0.14996795556505021"/>
        <bgColor rgb="FF297938"/>
      </patternFill>
    </fill>
  </fills>
  <borders count="22">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style="double">
        <color auto="1"/>
      </right>
      <top style="double">
        <color auto="1"/>
      </top>
      <bottom style="double">
        <color auto="1"/>
      </bottom>
      <diagonal/>
    </border>
    <border>
      <left style="double">
        <color rgb="FF297938"/>
      </left>
      <right style="double">
        <color rgb="FF297938"/>
      </right>
      <top style="double">
        <color rgb="FF297938"/>
      </top>
      <bottom style="double">
        <color rgb="FF297938"/>
      </bottom>
      <diagonal/>
    </border>
    <border>
      <left/>
      <right style="double">
        <color rgb="FF297938"/>
      </right>
      <top style="thin">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242">
    <xf numFmtId="0" fontId="0" fillId="0" borderId="0" xfId="0"/>
    <xf numFmtId="0" fontId="10" fillId="0" borderId="0" xfId="0" applyFont="1"/>
    <xf numFmtId="0" fontId="10" fillId="0" borderId="0" xfId="0" applyFont="1" applyFill="1"/>
    <xf numFmtId="2" fontId="10" fillId="0" borderId="12" xfId="0" applyNumberFormat="1" applyFont="1" applyBorder="1" applyAlignment="1" applyProtection="1">
      <alignment horizontal="center"/>
      <protection hidden="1"/>
    </xf>
    <xf numFmtId="0" fontId="10" fillId="0" borderId="0" xfId="0" applyFont="1" applyFill="1" applyBorder="1"/>
    <xf numFmtId="2" fontId="19" fillId="0" borderId="12" xfId="0" applyNumberFormat="1" applyFont="1" applyBorder="1" applyAlignment="1" applyProtection="1">
      <alignment horizontal="center"/>
      <protection hidden="1"/>
    </xf>
    <xf numFmtId="1" fontId="21" fillId="0" borderId="12" xfId="0" applyNumberFormat="1" applyFont="1" applyBorder="1" applyAlignment="1" applyProtection="1">
      <alignment horizontal="center"/>
      <protection hidden="1"/>
    </xf>
    <xf numFmtId="2" fontId="21" fillId="0" borderId="12" xfId="0" applyNumberFormat="1" applyFont="1" applyBorder="1" applyAlignment="1" applyProtection="1">
      <alignment horizontal="center"/>
      <protection hidden="1"/>
    </xf>
    <xf numFmtId="0" fontId="17" fillId="0" borderId="0" xfId="0" applyFont="1" applyProtection="1">
      <protection hidden="1"/>
    </xf>
    <xf numFmtId="0" fontId="15" fillId="0" borderId="0" xfId="0" applyFont="1" applyProtection="1">
      <protection hidden="1"/>
    </xf>
    <xf numFmtId="0" fontId="19" fillId="0" borderId="0" xfId="0" applyFont="1" applyFill="1" applyBorder="1" applyAlignment="1" applyProtection="1">
      <alignment horizontal="center" vertical="center"/>
      <protection hidden="1"/>
    </xf>
    <xf numFmtId="0" fontId="19" fillId="0" borderId="4" xfId="0" applyFont="1" applyFill="1" applyBorder="1" applyAlignment="1" applyProtection="1">
      <alignment horizontal="left" indent="1"/>
      <protection hidden="1"/>
    </xf>
    <xf numFmtId="0" fontId="17" fillId="0" borderId="12" xfId="0" applyFont="1" applyFill="1" applyBorder="1" applyAlignment="1" applyProtection="1">
      <alignment horizontal="center"/>
      <protection hidden="1"/>
    </xf>
    <xf numFmtId="0" fontId="17" fillId="0" borderId="12" xfId="0" applyFont="1" applyFill="1" applyBorder="1" applyAlignment="1" applyProtection="1">
      <alignment horizontal="center" wrapText="1"/>
      <protection hidden="1"/>
    </xf>
    <xf numFmtId="0" fontId="19" fillId="0" borderId="12" xfId="0" applyFont="1" applyBorder="1" applyAlignment="1" applyProtection="1">
      <alignment horizontal="left" indent="1"/>
      <protection hidden="1"/>
    </xf>
    <xf numFmtId="0" fontId="19" fillId="0" borderId="0" xfId="0" applyFont="1" applyProtection="1">
      <protection hidden="1"/>
    </xf>
    <xf numFmtId="0" fontId="20" fillId="0" borderId="12" xfId="0" applyFont="1" applyBorder="1" applyAlignment="1" applyProtection="1">
      <alignment horizontal="left" indent="1"/>
      <protection hidden="1"/>
    </xf>
    <xf numFmtId="0" fontId="6" fillId="0" borderId="0" xfId="0" applyFont="1" applyProtection="1">
      <protection hidden="1"/>
    </xf>
    <xf numFmtId="0" fontId="10" fillId="0" borderId="0" xfId="0" applyFont="1" applyProtection="1">
      <protection hidden="1"/>
    </xf>
    <xf numFmtId="0" fontId="13" fillId="0" borderId="0" xfId="0" applyFont="1" applyProtection="1">
      <protection hidden="1"/>
    </xf>
    <xf numFmtId="0" fontId="0" fillId="0" borderId="0" xfId="0" applyProtection="1">
      <protection hidden="1"/>
    </xf>
    <xf numFmtId="0" fontId="0" fillId="0" borderId="0" xfId="0" applyFill="1" applyBorder="1" applyProtection="1">
      <protection hidden="1"/>
    </xf>
    <xf numFmtId="0" fontId="17" fillId="0" borderId="7" xfId="0" applyFont="1" applyBorder="1" applyProtection="1">
      <protection hidden="1"/>
    </xf>
    <xf numFmtId="49" fontId="17" fillId="0" borderId="7" xfId="0" applyNumberFormat="1" applyFont="1" applyFill="1" applyBorder="1" applyAlignment="1" applyProtection="1">
      <alignment horizontal="left" indent="1"/>
      <protection hidden="1"/>
    </xf>
    <xf numFmtId="0" fontId="17" fillId="0" borderId="7" xfId="0" applyFont="1" applyFill="1" applyBorder="1" applyAlignment="1" applyProtection="1">
      <alignment horizontal="left" indent="1"/>
      <protection hidden="1"/>
    </xf>
    <xf numFmtId="0" fontId="19" fillId="0" borderId="0" xfId="0" applyFont="1" applyAlignment="1" applyProtection="1">
      <alignment horizontal="center"/>
      <protection hidden="1"/>
    </xf>
    <xf numFmtId="0" fontId="19" fillId="0" borderId="2" xfId="0" applyFont="1" applyBorder="1" applyProtection="1">
      <protection hidden="1"/>
    </xf>
    <xf numFmtId="0" fontId="19" fillId="0" borderId="10" xfId="0" applyFont="1" applyBorder="1" applyAlignment="1" applyProtection="1">
      <alignment horizontal="left" indent="1"/>
      <protection hidden="1"/>
    </xf>
    <xf numFmtId="0" fontId="19" fillId="0" borderId="7" xfId="0" applyFont="1" applyBorder="1" applyProtection="1">
      <protection hidden="1"/>
    </xf>
    <xf numFmtId="0" fontId="19" fillId="0" borderId="2" xfId="0" applyFont="1" applyFill="1" applyBorder="1" applyAlignment="1" applyProtection="1">
      <alignment horizontal="center" vertical="center"/>
      <protection hidden="1"/>
    </xf>
    <xf numFmtId="0" fontId="10" fillId="0" borderId="0" xfId="0" applyFont="1" applyAlignment="1" applyProtection="1">
      <alignment horizontal="center"/>
      <protection hidden="1"/>
    </xf>
    <xf numFmtId="0" fontId="19" fillId="2" borderId="12" xfId="0" applyFont="1" applyFill="1" applyBorder="1" applyAlignment="1" applyProtection="1">
      <alignment horizontal="center"/>
      <protection locked="0"/>
    </xf>
    <xf numFmtId="0" fontId="10" fillId="0" borderId="2" xfId="0" applyFont="1" applyBorder="1" applyProtection="1">
      <protection hidden="1"/>
    </xf>
    <xf numFmtId="0" fontId="19" fillId="0" borderId="4" xfId="0" applyFont="1" applyBorder="1" applyProtection="1">
      <protection hidden="1"/>
    </xf>
    <xf numFmtId="0" fontId="19" fillId="0" borderId="1" xfId="0" applyFont="1" applyBorder="1" applyProtection="1">
      <protection hidden="1"/>
    </xf>
    <xf numFmtId="0" fontId="19" fillId="0" borderId="4" xfId="0" applyFont="1" applyBorder="1" applyAlignment="1" applyProtection="1">
      <alignment horizontal="left" indent="1"/>
      <protection hidden="1"/>
    </xf>
    <xf numFmtId="0" fontId="10" fillId="0" borderId="10" xfId="0" quotePrefix="1" applyFont="1" applyBorder="1" applyAlignment="1" applyProtection="1">
      <alignment horizontal="left" indent="1"/>
      <protection hidden="1"/>
    </xf>
    <xf numFmtId="0" fontId="10" fillId="0" borderId="10" xfId="0" applyFont="1" applyBorder="1" applyAlignment="1" applyProtection="1">
      <alignment horizontal="left" indent="1"/>
      <protection hidden="1"/>
    </xf>
    <xf numFmtId="2" fontId="21" fillId="0" borderId="12" xfId="0" applyNumberFormat="1" applyFont="1" applyFill="1" applyBorder="1" applyAlignment="1" applyProtection="1">
      <alignment horizontal="center"/>
      <protection hidden="1"/>
    </xf>
    <xf numFmtId="0" fontId="10" fillId="0" borderId="6" xfId="0" quotePrefix="1" applyFont="1" applyBorder="1" applyAlignment="1" applyProtection="1">
      <alignment horizontal="left" indent="1"/>
      <protection hidden="1"/>
    </xf>
    <xf numFmtId="2" fontId="12" fillId="0" borderId="15" xfId="0" applyNumberFormat="1" applyFont="1" applyBorder="1" applyAlignment="1" applyProtection="1">
      <alignment horizontal="center"/>
      <protection hidden="1"/>
    </xf>
    <xf numFmtId="0" fontId="10" fillId="0" borderId="11" xfId="0" applyFont="1" applyBorder="1" applyAlignment="1" applyProtection="1">
      <alignment horizontal="left" indent="1"/>
      <protection hidden="1"/>
    </xf>
    <xf numFmtId="0" fontId="0" fillId="0" borderId="3" xfId="0" applyFill="1" applyBorder="1" applyProtection="1">
      <protection hidden="1"/>
    </xf>
    <xf numFmtId="0" fontId="24" fillId="0" borderId="10" xfId="0" quotePrefix="1" applyFont="1" applyBorder="1" applyAlignment="1" applyProtection="1">
      <alignment horizontal="left" indent="1"/>
      <protection hidden="1"/>
    </xf>
    <xf numFmtId="1" fontId="21" fillId="0" borderId="14" xfId="0" applyNumberFormat="1" applyFont="1" applyBorder="1" applyAlignment="1" applyProtection="1">
      <alignment horizontal="center"/>
      <protection hidden="1"/>
    </xf>
    <xf numFmtId="0" fontId="10" fillId="0" borderId="0" xfId="0" applyFont="1" applyBorder="1" applyAlignment="1" applyProtection="1">
      <alignment horizontal="left" indent="1"/>
      <protection hidden="1"/>
    </xf>
    <xf numFmtId="0" fontId="10" fillId="0" borderId="0" xfId="0" applyFont="1" applyBorder="1" applyProtection="1">
      <protection hidden="1"/>
    </xf>
    <xf numFmtId="2" fontId="12" fillId="0" borderId="0" xfId="0" applyNumberFormat="1" applyFont="1" applyBorder="1" applyAlignment="1" applyProtection="1">
      <alignment horizontal="center"/>
      <protection hidden="1"/>
    </xf>
    <xf numFmtId="0" fontId="0" fillId="0" borderId="3" xfId="0" applyBorder="1" applyProtection="1">
      <protection hidden="1"/>
    </xf>
    <xf numFmtId="0" fontId="10" fillId="0" borderId="3" xfId="0" applyFont="1" applyBorder="1" applyProtection="1">
      <protection hidden="1"/>
    </xf>
    <xf numFmtId="0" fontId="19" fillId="0" borderId="6" xfId="0" applyFont="1" applyBorder="1" applyAlignment="1" applyProtection="1">
      <alignment horizontal="left" indent="1"/>
      <protection hidden="1"/>
    </xf>
    <xf numFmtId="2" fontId="21" fillId="0" borderId="13" xfId="0" applyNumberFormat="1" applyFont="1" applyFill="1" applyBorder="1" applyAlignment="1" applyProtection="1">
      <alignment horizontal="center"/>
      <protection hidden="1"/>
    </xf>
    <xf numFmtId="0" fontId="20" fillId="0" borderId="4" xfId="0" applyFont="1" applyBorder="1" applyAlignment="1" applyProtection="1">
      <alignment horizontal="left" indent="1"/>
      <protection hidden="1"/>
    </xf>
    <xf numFmtId="0" fontId="19" fillId="0" borderId="1" xfId="0" applyFont="1" applyFill="1" applyBorder="1" applyProtection="1">
      <protection hidden="1"/>
    </xf>
    <xf numFmtId="0" fontId="10" fillId="0" borderId="0" xfId="0" applyFont="1" applyFill="1" applyBorder="1" applyAlignment="1" applyProtection="1">
      <alignment horizontal="center" vertical="center"/>
      <protection hidden="1"/>
    </xf>
    <xf numFmtId="0" fontId="6" fillId="0" borderId="3" xfId="0" applyFont="1" applyFill="1" applyBorder="1" applyAlignment="1" applyProtection="1">
      <alignment horizontal="center"/>
      <protection hidden="1"/>
    </xf>
    <xf numFmtId="0" fontId="6" fillId="0" borderId="3" xfId="0" applyFont="1" applyFill="1" applyBorder="1" applyAlignment="1" applyProtection="1">
      <alignment horizontal="left" wrapText="1" indent="1"/>
      <protection hidden="1"/>
    </xf>
    <xf numFmtId="0" fontId="6" fillId="0" borderId="3" xfId="0" applyFont="1" applyFill="1" applyBorder="1" applyAlignment="1" applyProtection="1">
      <alignment horizontal="center" wrapText="1"/>
      <protection hidden="1"/>
    </xf>
    <xf numFmtId="0" fontId="6" fillId="0" borderId="9" xfId="0" applyFont="1" applyFill="1" applyBorder="1" applyAlignment="1" applyProtection="1">
      <alignment horizontal="center" wrapText="1"/>
      <protection hidden="1"/>
    </xf>
    <xf numFmtId="0" fontId="0" fillId="0" borderId="0" xfId="0" applyBorder="1" applyProtection="1">
      <protection hidden="1"/>
    </xf>
    <xf numFmtId="1" fontId="20" fillId="0" borderId="1" xfId="0" applyNumberFormat="1" applyFont="1" applyFill="1" applyBorder="1" applyAlignment="1" applyProtection="1">
      <alignment horizontal="right"/>
      <protection hidden="1"/>
    </xf>
    <xf numFmtId="2" fontId="21" fillId="0" borderId="14" xfId="0" applyNumberFormat="1" applyFont="1" applyBorder="1" applyAlignment="1" applyProtection="1">
      <alignment horizontal="center"/>
      <protection hidden="1"/>
    </xf>
    <xf numFmtId="0" fontId="19" fillId="0" borderId="10" xfId="0" applyFont="1" applyBorder="1" applyProtection="1">
      <protection hidden="1"/>
    </xf>
    <xf numFmtId="0" fontId="13" fillId="0" borderId="0" xfId="0" applyFont="1" applyFill="1" applyBorder="1" applyProtection="1">
      <protection hidden="1"/>
    </xf>
    <xf numFmtId="0" fontId="22"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6" fillId="0" borderId="0" xfId="0" applyFont="1" applyAlignment="1" applyProtection="1">
      <alignment horizontal="center"/>
      <protection hidden="1"/>
    </xf>
    <xf numFmtId="1" fontId="6" fillId="0" borderId="0" xfId="0" applyNumberFormat="1" applyFont="1" applyFill="1" applyBorder="1" applyAlignment="1" applyProtection="1">
      <alignment horizontal="center"/>
      <protection hidden="1"/>
    </xf>
    <xf numFmtId="1" fontId="6" fillId="0" borderId="0"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horizontal="center"/>
      <protection hidden="1"/>
    </xf>
    <xf numFmtId="0" fontId="19" fillId="0" borderId="11" xfId="0" applyFont="1" applyBorder="1" applyProtection="1">
      <protection hidden="1"/>
    </xf>
    <xf numFmtId="0" fontId="16" fillId="0" borderId="4" xfId="0" applyFont="1" applyBorder="1" applyAlignment="1" applyProtection="1">
      <alignment horizontal="left" indent="1"/>
      <protection hidden="1"/>
    </xf>
    <xf numFmtId="0" fontId="4" fillId="0" borderId="10" xfId="0" quotePrefix="1" applyFont="1" applyBorder="1" applyAlignment="1" applyProtection="1">
      <alignment horizontal="left" indent="1"/>
      <protection hidden="1"/>
    </xf>
    <xf numFmtId="0" fontId="17" fillId="0" borderId="7" xfId="0" applyFont="1" applyBorder="1" applyAlignment="1" applyProtection="1">
      <alignment horizontal="center"/>
      <protection hidden="1"/>
    </xf>
    <xf numFmtId="0" fontId="4" fillId="0" borderId="0" xfId="0" applyFont="1"/>
    <xf numFmtId="0" fontId="4" fillId="0" borderId="0" xfId="0" applyFont="1" applyFill="1" applyBorder="1" applyAlignment="1" applyProtection="1">
      <alignment horizontal="center"/>
      <protection hidden="1"/>
    </xf>
    <xf numFmtId="0" fontId="10" fillId="0" borderId="0" xfId="0" applyFont="1" applyFill="1" applyBorder="1" applyProtection="1">
      <protection hidden="1"/>
    </xf>
    <xf numFmtId="0" fontId="9" fillId="0" borderId="0" xfId="0" applyFont="1" applyFill="1" applyBorder="1" applyAlignment="1" applyProtection="1">
      <alignment horizontal="center"/>
      <protection hidden="1"/>
    </xf>
    <xf numFmtId="0" fontId="0" fillId="0" borderId="0" xfId="0" applyFill="1" applyBorder="1" applyAlignment="1" applyProtection="1">
      <protection hidden="1"/>
    </xf>
    <xf numFmtId="0" fontId="23"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protection hidden="1"/>
    </xf>
    <xf numFmtId="49" fontId="10" fillId="0" borderId="0" xfId="0" quotePrefix="1" applyNumberFormat="1" applyFont="1" applyBorder="1" applyAlignment="1" applyProtection="1">
      <alignment horizontal="right" vertical="center"/>
      <protection hidden="1"/>
    </xf>
    <xf numFmtId="0" fontId="23" fillId="0" borderId="0" xfId="0" applyFont="1" applyFill="1" applyBorder="1" applyAlignment="1" applyProtection="1">
      <alignment horizontal="center" vertical="center"/>
      <protection hidden="1"/>
    </xf>
    <xf numFmtId="0" fontId="12" fillId="0" borderId="0" xfId="0" applyFont="1" applyAlignment="1" applyProtection="1">
      <alignment horizontal="center" vertical="top"/>
      <protection hidden="1"/>
    </xf>
    <xf numFmtId="49" fontId="19" fillId="2" borderId="12" xfId="0" applyNumberFormat="1" applyFont="1" applyFill="1" applyBorder="1" applyProtection="1">
      <protection locked="0"/>
    </xf>
    <xf numFmtId="1" fontId="19" fillId="2" borderId="12" xfId="0" applyNumberFormat="1" applyFont="1" applyFill="1" applyBorder="1" applyAlignment="1" applyProtection="1">
      <alignment horizontal="center"/>
      <protection locked="0"/>
    </xf>
    <xf numFmtId="1" fontId="19" fillId="2" borderId="14" xfId="0" applyNumberFormat="1" applyFont="1" applyFill="1" applyBorder="1" applyAlignment="1" applyProtection="1">
      <alignment horizontal="center"/>
      <protection locked="0"/>
    </xf>
    <xf numFmtId="49" fontId="19" fillId="2" borderId="12" xfId="0" applyNumberFormat="1" applyFont="1" applyFill="1" applyBorder="1" applyAlignment="1" applyProtection="1">
      <alignment horizontal="center"/>
      <protection locked="0"/>
    </xf>
    <xf numFmtId="2" fontId="19" fillId="2" borderId="12" xfId="0" applyNumberFormat="1" applyFont="1" applyFill="1" applyBorder="1" applyAlignment="1" applyProtection="1">
      <alignment horizontal="center"/>
      <protection locked="0"/>
    </xf>
    <xf numFmtId="49" fontId="10" fillId="2" borderId="12" xfId="0" applyNumberFormat="1" applyFont="1" applyFill="1" applyBorder="1" applyAlignment="1" applyProtection="1">
      <alignment horizontal="center"/>
      <protection locked="0"/>
    </xf>
    <xf numFmtId="0" fontId="0" fillId="0" borderId="0" xfId="0" applyBorder="1" applyAlignment="1"/>
    <xf numFmtId="2" fontId="26" fillId="2" borderId="15" xfId="0" applyNumberFormat="1" applyFont="1" applyFill="1" applyBorder="1" applyAlignment="1" applyProtection="1">
      <alignment horizontal="center"/>
      <protection locked="0"/>
    </xf>
    <xf numFmtId="0" fontId="19" fillId="0" borderId="2" xfId="0" quotePrefix="1" applyFont="1" applyBorder="1" applyAlignment="1" applyProtection="1">
      <alignment horizontal="right" indent="1"/>
      <protection hidden="1"/>
    </xf>
    <xf numFmtId="0" fontId="19" fillId="0" borderId="8" xfId="0" quotePrefix="1" applyFont="1" applyBorder="1" applyAlignment="1" applyProtection="1">
      <alignment horizontal="right" indent="1"/>
      <protection hidden="1"/>
    </xf>
    <xf numFmtId="2" fontId="10" fillId="0" borderId="1" xfId="0" applyNumberFormat="1"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10" fillId="3" borderId="4" xfId="0" applyFont="1" applyFill="1" applyBorder="1" applyAlignment="1" applyProtection="1">
      <alignment horizontal="left" indent="1"/>
      <protection hidden="1"/>
    </xf>
    <xf numFmtId="49" fontId="10" fillId="2" borderId="14" xfId="0" applyNumberFormat="1" applyFont="1" applyFill="1" applyBorder="1" applyAlignment="1" applyProtection="1">
      <alignment horizontal="center"/>
      <protection locked="0"/>
    </xf>
    <xf numFmtId="0" fontId="5" fillId="0" borderId="0" xfId="0" quotePrefix="1" applyFont="1"/>
    <xf numFmtId="0" fontId="20" fillId="0" borderId="12" xfId="0" applyFont="1" applyFill="1" applyBorder="1" applyAlignment="1" applyProtection="1">
      <alignment horizontal="left" indent="1"/>
      <protection hidden="1"/>
    </xf>
    <xf numFmtId="0" fontId="19" fillId="0" borderId="12" xfId="0" applyFont="1" applyFill="1" applyBorder="1" applyProtection="1">
      <protection hidden="1"/>
    </xf>
    <xf numFmtId="0" fontId="19" fillId="0" borderId="11" xfId="0" applyFont="1" applyFill="1" applyBorder="1" applyProtection="1">
      <protection hidden="1"/>
    </xf>
    <xf numFmtId="2" fontId="27" fillId="0" borderId="17" xfId="0" applyNumberFormat="1" applyFont="1" applyBorder="1" applyAlignment="1" applyProtection="1">
      <alignment horizontal="center"/>
      <protection hidden="1"/>
    </xf>
    <xf numFmtId="0" fontId="27" fillId="0" borderId="17" xfId="0" applyFont="1" applyBorder="1" applyAlignment="1" applyProtection="1">
      <alignment horizontal="center"/>
      <protection hidden="1"/>
    </xf>
    <xf numFmtId="1" fontId="27" fillId="0" borderId="12" xfId="0" applyNumberFormat="1" applyFont="1" applyBorder="1" applyAlignment="1" applyProtection="1">
      <alignment horizontal="center"/>
      <protection hidden="1"/>
    </xf>
    <xf numFmtId="1" fontId="27" fillId="0" borderId="17" xfId="0" applyNumberFormat="1" applyFont="1" applyBorder="1" applyAlignment="1" applyProtection="1">
      <alignment horizontal="center"/>
      <protection hidden="1"/>
    </xf>
    <xf numFmtId="2" fontId="28" fillId="0" borderId="17" xfId="0" applyNumberFormat="1" applyFont="1" applyBorder="1" applyAlignment="1" applyProtection="1">
      <alignment horizontal="center"/>
      <protection hidden="1"/>
    </xf>
    <xf numFmtId="2" fontId="28" fillId="0" borderId="16" xfId="0" applyNumberFormat="1" applyFont="1" applyBorder="1" applyAlignment="1" applyProtection="1">
      <alignment horizontal="center"/>
      <protection hidden="1"/>
    </xf>
    <xf numFmtId="0" fontId="10" fillId="3" borderId="12" xfId="0" applyFont="1" applyFill="1" applyBorder="1" applyAlignment="1" applyProtection="1">
      <protection hidden="1"/>
    </xf>
    <xf numFmtId="0" fontId="10" fillId="3" borderId="12" xfId="0" applyFont="1" applyFill="1" applyBorder="1" applyProtection="1">
      <protection hidden="1"/>
    </xf>
    <xf numFmtId="0" fontId="26" fillId="0" borderId="14" xfId="0" applyFont="1" applyFill="1" applyBorder="1" applyProtection="1">
      <protection hidden="1"/>
    </xf>
    <xf numFmtId="0" fontId="26" fillId="0" borderId="12" xfId="0" applyFont="1" applyFill="1" applyBorder="1" applyProtection="1">
      <protection hidden="1"/>
    </xf>
    <xf numFmtId="0" fontId="0" fillId="0" borderId="0" xfId="0" applyFill="1" applyBorder="1" applyAlignment="1" applyProtection="1">
      <alignment horizontal="center" vertical="center"/>
      <protection hidden="1"/>
    </xf>
    <xf numFmtId="0" fontId="29" fillId="0" borderId="0" xfId="0" applyFont="1" applyAlignment="1" applyProtection="1">
      <alignment horizontal="left" vertical="top"/>
      <protection hidden="1"/>
    </xf>
    <xf numFmtId="0" fontId="10" fillId="0" borderId="0" xfId="0" applyFont="1" applyAlignment="1" applyProtection="1">
      <alignment horizontal="right" vertical="center"/>
      <protection hidden="1"/>
    </xf>
    <xf numFmtId="0" fontId="19" fillId="0" borderId="7" xfId="0" applyFont="1" applyBorder="1" applyAlignment="1" applyProtection="1">
      <alignment vertical="center"/>
      <protection hidden="1"/>
    </xf>
    <xf numFmtId="0" fontId="0" fillId="0" borderId="7" xfId="0" applyBorder="1" applyAlignment="1" applyProtection="1">
      <alignment vertical="center"/>
      <protection hidden="1"/>
    </xf>
    <xf numFmtId="0" fontId="0" fillId="0" borderId="7" xfId="0" applyBorder="1" applyAlignment="1" applyProtection="1">
      <alignment horizontal="left" vertical="center" wrapText="1" indent="1"/>
      <protection hidden="1"/>
    </xf>
    <xf numFmtId="0" fontId="14" fillId="0" borderId="7" xfId="0" applyFont="1" applyBorder="1" applyAlignment="1" applyProtection="1">
      <alignment vertical="top" wrapText="1"/>
      <protection hidden="1"/>
    </xf>
    <xf numFmtId="0" fontId="0" fillId="0" borderId="7" xfId="0" applyBorder="1" applyAlignment="1" applyProtection="1">
      <alignment vertical="top" wrapText="1"/>
      <protection hidden="1"/>
    </xf>
    <xf numFmtId="0" fontId="0" fillId="0" borderId="7" xfId="0" applyBorder="1" applyAlignment="1" applyProtection="1">
      <alignment horizontal="left" wrapText="1" indent="1"/>
      <protection hidden="1"/>
    </xf>
    <xf numFmtId="0" fontId="6" fillId="0" borderId="7" xfId="0" applyFont="1" applyBorder="1" applyAlignment="1" applyProtection="1">
      <alignment horizontal="left" vertical="center" wrapText="1" indent="1"/>
      <protection hidden="1"/>
    </xf>
    <xf numFmtId="2" fontId="12" fillId="0" borderId="12" xfId="0" applyNumberFormat="1" applyFont="1" applyBorder="1" applyAlignment="1" applyProtection="1">
      <alignment horizontal="center"/>
      <protection hidden="1"/>
    </xf>
    <xf numFmtId="0" fontId="15" fillId="0" borderId="11" xfId="0" applyFont="1" applyBorder="1" applyProtection="1">
      <protection hidden="1"/>
    </xf>
    <xf numFmtId="2" fontId="33" fillId="0" borderId="17" xfId="0" applyNumberFormat="1" applyFont="1" applyBorder="1" applyAlignment="1" applyProtection="1">
      <alignment horizontal="center" vertical="center"/>
      <protection hidden="1"/>
    </xf>
    <xf numFmtId="0" fontId="10" fillId="0" borderId="0" xfId="0" applyFont="1" applyBorder="1" applyAlignment="1" applyProtection="1">
      <alignment horizontal="left" vertical="center" indent="6"/>
      <protection hidden="1"/>
    </xf>
    <xf numFmtId="2" fontId="10" fillId="0" borderId="12" xfId="0" applyNumberFormat="1" applyFont="1" applyBorder="1" applyAlignment="1" applyProtection="1">
      <alignment horizontal="left" vertical="center" indent="2"/>
      <protection hidden="1"/>
    </xf>
    <xf numFmtId="0" fontId="8" fillId="0" borderId="0" xfId="0" applyFont="1" applyAlignment="1">
      <alignment vertical="center"/>
    </xf>
    <xf numFmtId="0" fontId="10" fillId="0" borderId="0" xfId="0" applyFont="1" applyAlignment="1">
      <alignment vertical="center"/>
    </xf>
    <xf numFmtId="0" fontId="39" fillId="0" borderId="0" xfId="0" applyFont="1" applyAlignment="1" applyProtection="1">
      <alignment horizontal="left" vertical="center" wrapText="1" indent="3"/>
      <protection hidden="1"/>
    </xf>
    <xf numFmtId="0" fontId="17" fillId="0" borderId="12" xfId="0" applyFont="1" applyBorder="1" applyAlignment="1" applyProtection="1">
      <alignment horizontal="left" indent="3"/>
      <protection hidden="1"/>
    </xf>
    <xf numFmtId="0" fontId="6" fillId="0" borderId="12" xfId="0" applyFont="1" applyBorder="1" applyAlignment="1" applyProtection="1">
      <alignment horizontal="left" indent="1"/>
      <protection hidden="1"/>
    </xf>
    <xf numFmtId="2" fontId="10" fillId="0" borderId="0" xfId="0" applyNumberFormat="1" applyFont="1" applyBorder="1" applyAlignment="1" applyProtection="1">
      <alignment horizontal="left" vertical="center" indent="2"/>
      <protection hidden="1"/>
    </xf>
    <xf numFmtId="0" fontId="10" fillId="0" borderId="12" xfId="0" applyFont="1" applyBorder="1" applyAlignment="1" applyProtection="1">
      <alignment horizontal="left" vertical="center" indent="5"/>
      <protection hidden="1"/>
    </xf>
    <xf numFmtId="0" fontId="34" fillId="0" borderId="12" xfId="0" applyFont="1" applyBorder="1" applyAlignment="1">
      <alignment horizontal="left" vertical="center" indent="5"/>
    </xf>
    <xf numFmtId="0" fontId="8" fillId="0" borderId="0" xfId="0" applyFont="1" applyAlignment="1" applyProtection="1">
      <alignment horizontal="right" vertical="center" indent="2"/>
    </xf>
    <xf numFmtId="0" fontId="8" fillId="0" borderId="0" xfId="0" applyFont="1" applyAlignment="1" applyProtection="1">
      <alignment horizontal="right" vertical="center"/>
    </xf>
    <xf numFmtId="2" fontId="10" fillId="0" borderId="12" xfId="0" applyNumberFormat="1" applyFont="1" applyFill="1" applyBorder="1" applyAlignment="1" applyProtection="1">
      <alignment horizontal="center"/>
      <protection hidden="1"/>
    </xf>
    <xf numFmtId="0" fontId="0" fillId="0" borderId="0" xfId="0" applyFill="1" applyAlignment="1" applyProtection="1">
      <alignment horizontal="center" vertical="center"/>
      <protection hidden="1"/>
    </xf>
    <xf numFmtId="0" fontId="0" fillId="0" borderId="0" xfId="0" applyAlignment="1">
      <alignment horizontal="center" vertical="center"/>
    </xf>
    <xf numFmtId="0" fontId="10" fillId="0" borderId="0" xfId="0" applyFont="1" applyFill="1" applyAlignment="1" applyProtection="1">
      <alignment horizontal="center" vertical="center"/>
      <protection hidden="1"/>
    </xf>
    <xf numFmtId="0" fontId="10" fillId="0" borderId="0" xfId="0" applyFont="1" applyAlignment="1">
      <alignment horizontal="center" vertical="center"/>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Alignment="1">
      <alignment horizontal="center" vertical="center"/>
    </xf>
    <xf numFmtId="0" fontId="15" fillId="0" borderId="0"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6" fillId="0" borderId="14" xfId="0" quotePrefix="1" applyFont="1" applyBorder="1" applyAlignment="1" applyProtection="1">
      <alignment horizontal="center" vertical="center"/>
      <protection hidden="1"/>
    </xf>
    <xf numFmtId="49" fontId="26" fillId="0" borderId="0" xfId="0" applyNumberFormat="1" applyFont="1" applyFill="1" applyBorder="1" applyAlignment="1" applyProtection="1">
      <alignment horizontal="center" vertical="center"/>
      <protection hidden="1"/>
    </xf>
    <xf numFmtId="2" fontId="26" fillId="0" borderId="0" xfId="0" applyNumberFormat="1" applyFont="1" applyFill="1" applyBorder="1" applyAlignment="1" applyProtection="1">
      <alignment horizontal="center" vertical="center"/>
      <protection hidden="1"/>
    </xf>
    <xf numFmtId="0" fontId="10" fillId="0" borderId="0" xfId="0" applyFont="1" applyFill="1" applyBorder="1" applyAlignment="1">
      <alignment horizontal="center" vertical="center"/>
    </xf>
    <xf numFmtId="0" fontId="26" fillId="0" borderId="15"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hidden="1"/>
    </xf>
    <xf numFmtId="2" fontId="26" fillId="0" borderId="0" xfId="0" applyNumberFormat="1" applyFont="1" applyBorder="1" applyAlignment="1" applyProtection="1">
      <alignment horizontal="center" vertical="center"/>
      <protection hidden="1"/>
    </xf>
    <xf numFmtId="49" fontId="26" fillId="0" borderId="0" xfId="0" quotePrefix="1" applyNumberFormat="1"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0" xfId="0" applyFont="1" applyFill="1" applyAlignment="1" applyProtection="1">
      <alignment horizontal="center" vertical="center"/>
      <protection hidden="1"/>
    </xf>
    <xf numFmtId="2" fontId="12" fillId="0" borderId="0" xfId="0"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40" fillId="0" borderId="0" xfId="0" applyFont="1" applyFill="1" applyAlignment="1" applyProtection="1">
      <alignment horizontal="center" vertical="center"/>
      <protection hidden="1"/>
    </xf>
    <xf numFmtId="49" fontId="10" fillId="0" borderId="4" xfId="0" applyNumberFormat="1" applyFont="1" applyFill="1" applyBorder="1" applyAlignment="1" applyProtection="1">
      <alignment horizontal="center" vertical="center"/>
      <protection hidden="1"/>
    </xf>
    <xf numFmtId="2" fontId="3" fillId="0" borderId="5" xfId="0" applyNumberFormat="1" applyFont="1" applyFill="1" applyBorder="1" applyAlignment="1" applyProtection="1">
      <alignment horizontal="center" vertical="center"/>
      <protection hidden="1"/>
    </xf>
    <xf numFmtId="49" fontId="10" fillId="0" borderId="6" xfId="0" applyNumberFormat="1" applyFont="1" applyFill="1" applyBorder="1" applyAlignment="1" applyProtection="1">
      <alignment horizontal="center" vertical="center"/>
      <protection hidden="1"/>
    </xf>
    <xf numFmtId="2" fontId="3" fillId="0" borderId="7" xfId="0"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49" fontId="15" fillId="0" borderId="8" xfId="0" applyNumberFormat="1" applyFont="1" applyFill="1" applyBorder="1" applyAlignment="1" applyProtection="1">
      <alignment horizontal="center" vertical="center"/>
      <protection hidden="1"/>
    </xf>
    <xf numFmtId="2" fontId="21" fillId="2" borderId="12" xfId="0" applyNumberFormat="1" applyFont="1" applyFill="1" applyBorder="1" applyAlignment="1" applyProtection="1">
      <alignment horizontal="center"/>
      <protection locked="0"/>
    </xf>
    <xf numFmtId="1" fontId="26" fillId="0" borderId="14" xfId="0" applyNumberFormat="1" applyFont="1" applyFill="1" applyBorder="1" applyAlignment="1" applyProtection="1">
      <alignment horizontal="center"/>
      <protection hidden="1"/>
    </xf>
    <xf numFmtId="0" fontId="7" fillId="0" borderId="0" xfId="0" applyFont="1" applyAlignment="1">
      <alignment vertical="top" wrapText="1"/>
    </xf>
    <xf numFmtId="0" fontId="7" fillId="0" borderId="0" xfId="0" applyFont="1" applyAlignment="1" applyProtection="1">
      <alignment vertical="top" wrapText="1"/>
      <protection hidden="1"/>
    </xf>
    <xf numFmtId="0" fontId="2" fillId="0" borderId="0" xfId="0" applyFont="1" applyAlignment="1">
      <alignment vertical="top" wrapText="1"/>
    </xf>
    <xf numFmtId="0" fontId="0" fillId="0" borderId="0" xfId="0" applyAlignment="1"/>
    <xf numFmtId="0" fontId="2" fillId="5" borderId="20" xfId="0" applyFont="1" applyFill="1" applyBorder="1" applyAlignment="1">
      <alignment vertical="top" wrapText="1"/>
    </xf>
    <xf numFmtId="0" fontId="10" fillId="0" borderId="0" xfId="0" applyFont="1" applyFill="1" applyBorder="1" applyAlignment="1" applyProtection="1">
      <alignment horizontal="center"/>
      <protection hidden="1"/>
    </xf>
    <xf numFmtId="0" fontId="19" fillId="0" borderId="0" xfId="0" applyFont="1" applyAlignment="1">
      <alignment vertical="center"/>
    </xf>
    <xf numFmtId="0" fontId="2" fillId="5" borderId="19" xfId="0" applyFont="1" applyFill="1" applyBorder="1" applyAlignment="1">
      <alignment vertical="center" wrapText="1"/>
    </xf>
    <xf numFmtId="0" fontId="0" fillId="0" borderId="20" xfId="0" applyBorder="1" applyAlignment="1">
      <alignment vertical="center" wrapText="1"/>
    </xf>
    <xf numFmtId="0" fontId="2" fillId="5" borderId="20" xfId="0" applyFont="1" applyFill="1" applyBorder="1" applyAlignment="1">
      <alignment vertical="top" wrapText="1"/>
    </xf>
    <xf numFmtId="0" fontId="0" fillId="5" borderId="20" xfId="0" applyFill="1" applyBorder="1" applyAlignment="1"/>
    <xf numFmtId="0" fontId="0" fillId="5" borderId="21" xfId="0" applyFill="1" applyBorder="1" applyAlignment="1"/>
    <xf numFmtId="0" fontId="0" fillId="0" borderId="20" xfId="0" applyBorder="1" applyAlignment="1"/>
    <xf numFmtId="1" fontId="8" fillId="4" borderId="11" xfId="0" applyNumberFormat="1" applyFont="1" applyFill="1" applyBorder="1" applyAlignment="1" applyProtection="1">
      <alignment horizontal="left" vertical="center" indent="1"/>
      <protection locked="0"/>
    </xf>
    <xf numFmtId="1" fontId="8" fillId="4" borderId="9" xfId="0" applyNumberFormat="1" applyFont="1" applyFill="1" applyBorder="1" applyAlignment="1" applyProtection="1">
      <alignment horizontal="left" vertical="center" indent="1"/>
      <protection locked="0"/>
    </xf>
    <xf numFmtId="164" fontId="8" fillId="4" borderId="11" xfId="0" applyNumberFormat="1" applyFont="1" applyFill="1" applyBorder="1" applyAlignment="1" applyProtection="1">
      <alignment horizontal="left" vertical="center" indent="1"/>
      <protection locked="0"/>
    </xf>
    <xf numFmtId="164" fontId="8" fillId="4" borderId="9" xfId="0" applyNumberFormat="1" applyFont="1" applyFill="1" applyBorder="1" applyAlignment="1" applyProtection="1">
      <alignment horizontal="left" vertical="center" indent="1"/>
      <protection locked="0"/>
    </xf>
    <xf numFmtId="0" fontId="8" fillId="4" borderId="11" xfId="0" applyFont="1" applyFill="1" applyBorder="1" applyAlignment="1" applyProtection="1">
      <alignment horizontal="left" vertical="center" indent="1"/>
      <protection locked="0"/>
    </xf>
    <xf numFmtId="0" fontId="10" fillId="4" borderId="3" xfId="0" applyFont="1" applyFill="1" applyBorder="1" applyAlignment="1" applyProtection="1">
      <alignment horizontal="left" vertical="center" indent="1"/>
      <protection locked="0"/>
    </xf>
    <xf numFmtId="0" fontId="10" fillId="4" borderId="9" xfId="0" applyFont="1" applyFill="1" applyBorder="1" applyAlignment="1" applyProtection="1">
      <alignment horizontal="left" vertical="center" indent="1"/>
      <protection locked="0"/>
    </xf>
    <xf numFmtId="0" fontId="37" fillId="0" borderId="0" xfId="0" applyFont="1" applyFill="1" applyBorder="1" applyAlignment="1" applyProtection="1">
      <alignment horizontal="left" vertical="center" wrapText="1" indent="3"/>
      <protection hidden="1"/>
    </xf>
    <xf numFmtId="0" fontId="39" fillId="0" borderId="0" xfId="0" applyFont="1" applyAlignment="1" applyProtection="1">
      <alignment horizontal="left" vertical="center" wrapText="1" indent="3"/>
      <protection hidden="1"/>
    </xf>
    <xf numFmtId="0" fontId="10" fillId="0" borderId="0" xfId="0" applyFont="1" applyAlignment="1" applyProtection="1">
      <alignment horizontal="left" vertical="top" wrapText="1" indent="5"/>
      <protection hidden="1"/>
    </xf>
    <xf numFmtId="0" fontId="0" fillId="0" borderId="0" xfId="0" applyAlignment="1" applyProtection="1">
      <alignment horizontal="left" vertical="top" wrapText="1" indent="5"/>
      <protection hidden="1"/>
    </xf>
    <xf numFmtId="0" fontId="10" fillId="3" borderId="11" xfId="0" applyFont="1"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31" fillId="0" borderId="0" xfId="0" applyFont="1" applyAlignment="1" applyProtection="1">
      <alignment horizontal="left" vertical="center" indent="2"/>
      <protection hidden="1"/>
    </xf>
    <xf numFmtId="0" fontId="7" fillId="0" borderId="0" xfId="0" applyFont="1" applyFill="1" applyBorder="1" applyAlignment="1" applyProtection="1">
      <alignment horizontal="left" vertical="top" wrapText="1" indent="3"/>
      <protection hidden="1"/>
    </xf>
    <xf numFmtId="0" fontId="0" fillId="0" borderId="0" xfId="0" applyAlignment="1" applyProtection="1">
      <alignment horizontal="left" vertical="top" indent="3"/>
      <protection hidden="1"/>
    </xf>
    <xf numFmtId="0" fontId="0" fillId="0" borderId="2"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7" fillId="0" borderId="0" xfId="0" applyFont="1" applyAlignment="1" applyProtection="1">
      <alignment wrapText="1"/>
      <protection hidden="1"/>
    </xf>
    <xf numFmtId="0" fontId="0" fillId="0" borderId="0" xfId="0" applyFont="1" applyAlignment="1" applyProtection="1">
      <alignment wrapText="1"/>
      <protection hidden="1"/>
    </xf>
    <xf numFmtId="0" fontId="19" fillId="0" borderId="10" xfId="0" quotePrefix="1" applyFont="1" applyBorder="1" applyAlignment="1" applyProtection="1">
      <alignment horizontal="left" indent="1"/>
      <protection hidden="1"/>
    </xf>
    <xf numFmtId="0" fontId="0" fillId="0" borderId="2" xfId="0" applyBorder="1" applyAlignment="1" applyProtection="1">
      <alignment horizontal="left" indent="1"/>
      <protection hidden="1"/>
    </xf>
    <xf numFmtId="0" fontId="0" fillId="0" borderId="8" xfId="0" applyBorder="1" applyAlignment="1" applyProtection="1">
      <alignment horizontal="left" indent="1"/>
      <protection hidden="1"/>
    </xf>
    <xf numFmtId="0" fontId="19" fillId="3" borderId="11"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19" fillId="3" borderId="9" xfId="0" applyFont="1" applyFill="1" applyBorder="1" applyAlignment="1" applyProtection="1">
      <alignment horizontal="center" vertical="center"/>
      <protection hidden="1"/>
    </xf>
    <xf numFmtId="0" fontId="18" fillId="3" borderId="3" xfId="0" applyFont="1" applyFill="1" applyBorder="1" applyAlignment="1" applyProtection="1">
      <alignment horizontal="center" vertical="center"/>
      <protection hidden="1"/>
    </xf>
    <xf numFmtId="0" fontId="18" fillId="3" borderId="9" xfId="0" applyFont="1" applyFill="1" applyBorder="1" applyAlignment="1" applyProtection="1">
      <alignment horizontal="center" vertical="center"/>
      <protection hidden="1"/>
    </xf>
    <xf numFmtId="0" fontId="9" fillId="0" borderId="0" xfId="0" applyFont="1" applyFill="1" applyBorder="1" applyAlignment="1" applyProtection="1">
      <alignment horizontal="center" wrapText="1"/>
      <protection hidden="1"/>
    </xf>
    <xf numFmtId="0" fontId="0" fillId="0" borderId="0" xfId="0" applyAlignment="1">
      <alignment wrapText="1"/>
    </xf>
    <xf numFmtId="0" fontId="7" fillId="0" borderId="0" xfId="0" applyFont="1" applyAlignment="1" applyProtection="1">
      <alignment horizontal="left" vertical="top" wrapText="1" indent="3"/>
      <protection hidden="1"/>
    </xf>
    <xf numFmtId="0" fontId="0" fillId="0" borderId="0" xfId="0" applyAlignment="1" applyProtection="1">
      <alignment horizontal="left" vertical="top" wrapText="1" indent="3"/>
      <protection hidden="1"/>
    </xf>
    <xf numFmtId="0" fontId="31" fillId="0" borderId="3" xfId="0" applyFont="1" applyBorder="1" applyAlignment="1" applyProtection="1">
      <alignment horizontal="right" vertical="center"/>
      <protection hidden="1"/>
    </xf>
    <xf numFmtId="0" fontId="32" fillId="0" borderId="3" xfId="0" applyFont="1" applyBorder="1" applyAlignment="1" applyProtection="1">
      <alignment horizontal="right" vertical="center"/>
      <protection hidden="1"/>
    </xf>
    <xf numFmtId="0" fontId="32" fillId="0" borderId="18" xfId="0" applyFont="1" applyBorder="1" applyAlignment="1" applyProtection="1">
      <alignment horizontal="right" vertical="center"/>
      <protection hidden="1"/>
    </xf>
    <xf numFmtId="49" fontId="19" fillId="0" borderId="4" xfId="0" applyNumberFormat="1" applyFont="1" applyBorder="1" applyAlignment="1" applyProtection="1">
      <alignment horizontal="left" vertical="center" indent="1"/>
      <protection hidden="1"/>
    </xf>
    <xf numFmtId="0" fontId="0" fillId="0" borderId="1" xfId="0" applyBorder="1" applyAlignment="1" applyProtection="1">
      <alignment horizontal="left" indent="1"/>
      <protection hidden="1"/>
    </xf>
    <xf numFmtId="0" fontId="0" fillId="0" borderId="5" xfId="0" applyBorder="1" applyAlignment="1" applyProtection="1">
      <alignment horizontal="left" indent="1"/>
      <protection hidden="1"/>
    </xf>
    <xf numFmtId="0" fontId="19" fillId="0" borderId="6" xfId="0" quotePrefix="1" applyFont="1" applyBorder="1" applyAlignment="1" applyProtection="1">
      <alignment horizontal="left" indent="1"/>
      <protection hidden="1"/>
    </xf>
    <xf numFmtId="0" fontId="0" fillId="0" borderId="0" xfId="0" applyBorder="1" applyAlignment="1" applyProtection="1">
      <alignment horizontal="left" indent="1"/>
      <protection hidden="1"/>
    </xf>
    <xf numFmtId="0" fontId="0" fillId="0" borderId="7" xfId="0" applyBorder="1" applyAlignment="1" applyProtection="1">
      <alignment horizontal="left" indent="1"/>
      <protection hidden="1"/>
    </xf>
    <xf numFmtId="0" fontId="0" fillId="0" borderId="3" xfId="0" applyBorder="1" applyAlignment="1" applyProtection="1">
      <alignment horizontal="center" vertical="center"/>
      <protection hidden="1"/>
    </xf>
    <xf numFmtId="0" fontId="0" fillId="0" borderId="3" xfId="0" applyBorder="1" applyAlignment="1" applyProtection="1">
      <protection hidden="1"/>
    </xf>
    <xf numFmtId="0" fontId="0" fillId="0" borderId="9" xfId="0" applyBorder="1" applyAlignment="1" applyProtection="1">
      <protection hidden="1"/>
    </xf>
    <xf numFmtId="0" fontId="19" fillId="0" borderId="0" xfId="0" applyFont="1" applyBorder="1" applyAlignment="1" applyProtection="1">
      <protection hidden="1"/>
    </xf>
    <xf numFmtId="0" fontId="10" fillId="0" borderId="0" xfId="0" applyFont="1" applyFill="1" applyBorder="1" applyAlignment="1" applyProtection="1">
      <alignment horizontal="center"/>
      <protection hidden="1"/>
    </xf>
    <xf numFmtId="0" fontId="10" fillId="0" borderId="0" xfId="0" applyFont="1" applyBorder="1" applyAlignment="1" applyProtection="1">
      <protection hidden="1"/>
    </xf>
    <xf numFmtId="0" fontId="10" fillId="3" borderId="10" xfId="0" applyFont="1" applyFill="1" applyBorder="1" applyAlignment="1" applyProtection="1">
      <alignment horizontal="center" vertical="center"/>
      <protection hidden="1"/>
    </xf>
    <xf numFmtId="0" fontId="0" fillId="3" borderId="2" xfId="0" applyFill="1" applyBorder="1" applyAlignment="1"/>
    <xf numFmtId="2" fontId="11" fillId="0" borderId="0" xfId="0" applyNumberFormat="1" applyFont="1" applyFill="1" applyBorder="1" applyAlignment="1" applyProtection="1">
      <alignment horizontal="left" vertical="top" wrapText="1" indent="3"/>
      <protection hidden="1"/>
    </xf>
    <xf numFmtId="0" fontId="10" fillId="3" borderId="14" xfId="0" applyFont="1" applyFill="1" applyBorder="1" applyAlignment="1" applyProtection="1">
      <alignment horizontal="center"/>
      <protection hidden="1"/>
    </xf>
    <xf numFmtId="0" fontId="10" fillId="3" borderId="14"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355540"/>
      <color rgb="FF297938"/>
      <color rgb="FFFFFF99"/>
      <color rgb="FFFDF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76200</xdr:rowOff>
    </xdr:from>
    <xdr:to>
      <xdr:col>5</xdr:col>
      <xdr:colOff>1061357</xdr:colOff>
      <xdr:row>18</xdr:row>
      <xdr:rowOff>190500</xdr:rowOff>
    </xdr:to>
    <xdr:pic>
      <xdr:nvPicPr>
        <xdr:cNvPr id="4" name="Picture 3" descr="arrow-long-right.jpg"/>
        <xdr:cNvPicPr>
          <a:picLocks noChangeAspect="1"/>
        </xdr:cNvPicPr>
      </xdr:nvPicPr>
      <xdr:blipFill>
        <a:blip xmlns:r="http://schemas.openxmlformats.org/officeDocument/2006/relationships" r:embed="rId1" cstate="print"/>
        <a:stretch>
          <a:fillRect/>
        </a:stretch>
      </xdr:blipFill>
      <xdr:spPr>
        <a:xfrm>
          <a:off x="3381375" y="4210050"/>
          <a:ext cx="1061357" cy="114300"/>
        </a:xfrm>
        <a:prstGeom prst="rect">
          <a:avLst/>
        </a:prstGeom>
        <a:solidFill>
          <a:srgbClr val="297938"/>
        </a:solidFill>
      </xdr:spPr>
    </xdr:pic>
    <xdr:clientData/>
  </xdr:twoCellAnchor>
  <xdr:twoCellAnchor editAs="oneCell">
    <xdr:from>
      <xdr:col>5</xdr:col>
      <xdr:colOff>0</xdr:colOff>
      <xdr:row>28</xdr:row>
      <xdr:rowOff>66675</xdr:rowOff>
    </xdr:from>
    <xdr:to>
      <xdr:col>5</xdr:col>
      <xdr:colOff>1061357</xdr:colOff>
      <xdr:row>28</xdr:row>
      <xdr:rowOff>180975</xdr:rowOff>
    </xdr:to>
    <xdr:pic>
      <xdr:nvPicPr>
        <xdr:cNvPr id="5" name="Picture 4" descr="arrow-long-right.jpg"/>
        <xdr:cNvPicPr>
          <a:picLocks noChangeAspect="1"/>
        </xdr:cNvPicPr>
      </xdr:nvPicPr>
      <xdr:blipFill>
        <a:blip xmlns:r="http://schemas.openxmlformats.org/officeDocument/2006/relationships" r:embed="rId1" cstate="print"/>
        <a:stretch>
          <a:fillRect/>
        </a:stretch>
      </xdr:blipFill>
      <xdr:spPr>
        <a:xfrm>
          <a:off x="3381375" y="6486525"/>
          <a:ext cx="1061357" cy="114300"/>
        </a:xfrm>
        <a:prstGeom prst="rect">
          <a:avLst/>
        </a:prstGeom>
        <a:solidFill>
          <a:srgbClr val="297938"/>
        </a:solidFill>
      </xdr:spPr>
    </xdr:pic>
    <xdr:clientData/>
  </xdr:twoCellAnchor>
  <xdr:twoCellAnchor editAs="oneCell">
    <xdr:from>
      <xdr:col>5</xdr:col>
      <xdr:colOff>0</xdr:colOff>
      <xdr:row>23</xdr:row>
      <xdr:rowOff>66675</xdr:rowOff>
    </xdr:from>
    <xdr:to>
      <xdr:col>5</xdr:col>
      <xdr:colOff>1061357</xdr:colOff>
      <xdr:row>23</xdr:row>
      <xdr:rowOff>180975</xdr:rowOff>
    </xdr:to>
    <xdr:pic>
      <xdr:nvPicPr>
        <xdr:cNvPr id="6" name="Picture 5" descr="arrow-long-right.jpg"/>
        <xdr:cNvPicPr>
          <a:picLocks noChangeAspect="1"/>
        </xdr:cNvPicPr>
      </xdr:nvPicPr>
      <xdr:blipFill>
        <a:blip xmlns:r="http://schemas.openxmlformats.org/officeDocument/2006/relationships" r:embed="rId1" cstate="print"/>
        <a:stretch>
          <a:fillRect/>
        </a:stretch>
      </xdr:blipFill>
      <xdr:spPr>
        <a:xfrm>
          <a:off x="3381375" y="5343525"/>
          <a:ext cx="1061357" cy="114300"/>
        </a:xfrm>
        <a:prstGeom prst="rect">
          <a:avLst/>
        </a:prstGeom>
        <a:solidFill>
          <a:srgbClr val="297938"/>
        </a:solidFill>
      </xdr:spPr>
    </xdr:pic>
    <xdr:clientData/>
  </xdr:twoCellAnchor>
  <xdr:twoCellAnchor editAs="oneCell">
    <xdr:from>
      <xdr:col>2</xdr:col>
      <xdr:colOff>790575</xdr:colOff>
      <xdr:row>57</xdr:row>
      <xdr:rowOff>76200</xdr:rowOff>
    </xdr:from>
    <xdr:to>
      <xdr:col>4</xdr:col>
      <xdr:colOff>99332</xdr:colOff>
      <xdr:row>57</xdr:row>
      <xdr:rowOff>190500</xdr:rowOff>
    </xdr:to>
    <xdr:pic>
      <xdr:nvPicPr>
        <xdr:cNvPr id="7" name="Picture 6" descr="arrow-long-right.jpg"/>
        <xdr:cNvPicPr>
          <a:picLocks noChangeAspect="1"/>
        </xdr:cNvPicPr>
      </xdr:nvPicPr>
      <xdr:blipFill>
        <a:blip xmlns:r="http://schemas.openxmlformats.org/officeDocument/2006/relationships" r:embed="rId1" cstate="print"/>
        <a:stretch>
          <a:fillRect/>
        </a:stretch>
      </xdr:blipFill>
      <xdr:spPr>
        <a:xfrm>
          <a:off x="2105025" y="13134975"/>
          <a:ext cx="1061357" cy="114300"/>
        </a:xfrm>
        <a:prstGeom prst="rect">
          <a:avLst/>
        </a:prstGeom>
        <a:solidFill>
          <a:srgbClr val="297938"/>
        </a:solidFill>
      </xdr:spPr>
    </xdr:pic>
    <xdr:clientData/>
  </xdr:twoCellAnchor>
  <mc:AlternateContent xmlns:mc="http://schemas.openxmlformats.org/markup-compatibility/2006">
    <mc:Choice xmlns:a14="http://schemas.microsoft.com/office/drawing/2010/main" Requires="a14">
      <xdr:twoCellAnchor>
        <xdr:from>
          <xdr:col>12</xdr:col>
          <xdr:colOff>57150</xdr:colOff>
          <xdr:row>1</xdr:row>
          <xdr:rowOff>47625</xdr:rowOff>
        </xdr:from>
        <xdr:to>
          <xdr:col>12</xdr:col>
          <xdr:colOff>590550</xdr:colOff>
          <xdr:row>1</xdr:row>
          <xdr:rowOff>238125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339966"/>
                  </a:solidFill>
                  <a:latin typeface="Calibri"/>
                </a:rPr>
                <a:t>Clear</a:t>
              </a:r>
            </a:p>
          </xdr:txBody>
        </xdr:sp>
        <xdr:clientData fPrintsWithSheet="0"/>
      </xdr:twoCellAnchor>
    </mc:Choice>
    <mc:Fallback/>
  </mc:AlternateContent>
  <xdr:oneCellAnchor>
    <xdr:from>
      <xdr:col>3</xdr:col>
      <xdr:colOff>213360</xdr:colOff>
      <xdr:row>6</xdr:row>
      <xdr:rowOff>129540</xdr:rowOff>
    </xdr:from>
    <xdr:ext cx="184731" cy="264560"/>
    <xdr:sp macro="" textlink="">
      <xdr:nvSpPr>
        <xdr:cNvPr id="2" name="TextBox 1"/>
        <xdr:cNvSpPr txBox="1"/>
      </xdr:nvSpPr>
      <xdr:spPr>
        <a:xfrm>
          <a:off x="322326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S77"/>
  <sheetViews>
    <sheetView showGridLines="0" showRowColHeaders="0" tabSelected="1" showRuler="0" topLeftCell="B1" zoomScaleNormal="100" workbookViewId="0">
      <selection activeCell="I46" sqref="I46"/>
    </sheetView>
  </sheetViews>
  <sheetFormatPr defaultRowHeight="12.75" x14ac:dyDescent="0.2"/>
  <cols>
    <col min="1" max="1" width="11.140625" customWidth="1"/>
    <col min="2" max="2" width="18.7109375" style="20" customWidth="1"/>
    <col min="3" max="3" width="14.140625" style="20" customWidth="1"/>
    <col min="4" max="4" width="10.85546875" style="20" customWidth="1"/>
    <col min="5" max="5" width="4.42578125" style="19" customWidth="1"/>
    <col min="6" max="6" width="19.28515625" style="20" customWidth="1"/>
    <col min="7" max="7" width="15.140625" style="20" customWidth="1"/>
    <col min="8" max="9" width="9.28515625" style="20" customWidth="1"/>
    <col min="10" max="10" width="9" style="20" customWidth="1"/>
    <col min="11" max="11" width="10.7109375" style="20" customWidth="1"/>
    <col min="12" max="12" width="3.7109375" style="66" customWidth="1"/>
    <col min="13" max="13" width="10" style="116" customWidth="1"/>
    <col min="14" max="14" width="6.85546875" style="116" hidden="1" customWidth="1"/>
    <col min="15" max="15" width="5" style="116" hidden="1" customWidth="1"/>
    <col min="16" max="16" width="6.85546875" style="142" hidden="1" customWidth="1"/>
    <col min="17" max="17" width="1.140625" style="143" customWidth="1"/>
    <col min="18" max="18" width="3.42578125" customWidth="1"/>
    <col min="19" max="19" width="32.85546875" style="176" customWidth="1"/>
  </cols>
  <sheetData>
    <row r="1" spans="2:19" ht="6.75" customHeight="1" x14ac:dyDescent="0.2"/>
    <row r="2" spans="2:19" s="132" customFormat="1" ht="26.25" customHeight="1" x14ac:dyDescent="0.25">
      <c r="B2" s="139" t="s">
        <v>89</v>
      </c>
      <c r="C2" s="193"/>
      <c r="D2" s="194"/>
      <c r="E2" s="195"/>
      <c r="F2" s="140" t="s">
        <v>87</v>
      </c>
      <c r="G2" s="189"/>
      <c r="H2" s="190"/>
      <c r="I2" s="140" t="s">
        <v>88</v>
      </c>
      <c r="J2" s="191"/>
      <c r="K2" s="192"/>
      <c r="L2" s="131"/>
      <c r="M2" s="181"/>
      <c r="N2" s="54"/>
      <c r="O2" s="54"/>
      <c r="P2" s="144"/>
      <c r="Q2" s="145"/>
      <c r="R2" s="182" t="s">
        <v>92</v>
      </c>
      <c r="S2" s="183" t="s">
        <v>91</v>
      </c>
    </row>
    <row r="3" spans="2:19" s="76" customFormat="1" ht="32.25" customHeight="1" x14ac:dyDescent="0.25">
      <c r="B3" s="208" t="s">
        <v>86</v>
      </c>
      <c r="C3" s="209"/>
      <c r="D3" s="209"/>
      <c r="E3" s="209"/>
      <c r="F3" s="209"/>
      <c r="G3" s="209"/>
      <c r="H3" s="209"/>
      <c r="I3" s="209"/>
      <c r="J3" s="209"/>
      <c r="K3" s="209"/>
      <c r="L3" s="77"/>
      <c r="M3" s="146"/>
      <c r="N3" s="146"/>
      <c r="O3" s="146"/>
      <c r="P3" s="147"/>
      <c r="Q3" s="148"/>
      <c r="R3" s="179"/>
      <c r="S3" s="184"/>
    </row>
    <row r="4" spans="2:19" ht="9" customHeight="1" x14ac:dyDescent="0.2">
      <c r="E4" s="8"/>
      <c r="F4" s="9"/>
      <c r="G4" s="9"/>
      <c r="H4" s="9"/>
      <c r="I4" s="9"/>
      <c r="J4" s="9"/>
      <c r="K4" s="9"/>
      <c r="M4" s="149"/>
      <c r="S4" s="185" t="s">
        <v>93</v>
      </c>
    </row>
    <row r="5" spans="2:19" s="1" customFormat="1" ht="18" customHeight="1" x14ac:dyDescent="0.25">
      <c r="B5" s="213" t="s">
        <v>52</v>
      </c>
      <c r="C5" s="216"/>
      <c r="D5" s="217"/>
      <c r="E5" s="22"/>
      <c r="F5" s="213" t="s">
        <v>53</v>
      </c>
      <c r="G5" s="214"/>
      <c r="H5" s="214"/>
      <c r="I5" s="214"/>
      <c r="J5" s="214"/>
      <c r="K5" s="215"/>
      <c r="L5" s="67"/>
      <c r="M5" s="150"/>
      <c r="N5" s="151"/>
      <c r="O5" s="152"/>
      <c r="P5" s="153"/>
      <c r="Q5" s="154"/>
      <c r="S5" s="188"/>
    </row>
    <row r="6" spans="2:19" s="1" customFormat="1" ht="24" customHeight="1" x14ac:dyDescent="0.25">
      <c r="B6" s="11"/>
      <c r="C6" s="12" t="s">
        <v>18</v>
      </c>
      <c r="D6" s="12" t="s">
        <v>4</v>
      </c>
      <c r="E6" s="22"/>
      <c r="F6" s="11"/>
      <c r="G6" s="12" t="s">
        <v>18</v>
      </c>
      <c r="H6" s="12" t="s">
        <v>4</v>
      </c>
      <c r="I6" s="12" t="s">
        <v>5</v>
      </c>
      <c r="J6" s="13" t="s">
        <v>17</v>
      </c>
      <c r="K6" s="13" t="s">
        <v>6</v>
      </c>
      <c r="L6" s="66"/>
      <c r="M6" s="150"/>
      <c r="N6" s="155">
        <v>1</v>
      </c>
      <c r="O6" s="152"/>
      <c r="P6" s="153"/>
      <c r="Q6" s="145"/>
      <c r="S6" s="188"/>
    </row>
    <row r="7" spans="2:19" s="1" customFormat="1" ht="18" customHeight="1" x14ac:dyDescent="0.25">
      <c r="B7" s="14" t="s">
        <v>39</v>
      </c>
      <c r="C7" s="87"/>
      <c r="D7" s="88"/>
      <c r="E7" s="23" t="s">
        <v>7</v>
      </c>
      <c r="F7" s="14" t="s">
        <v>0</v>
      </c>
      <c r="G7" s="87"/>
      <c r="H7" s="88"/>
      <c r="I7" s="90"/>
      <c r="J7" s="5" t="str">
        <f>IF(ISNA(VLOOKUP(I7,Grades,2,FALSE)),"",IF(VLOOKUP(I7,Grades,2,FALSE)="","",VLOOKUP(I7,Grades,2,FALSE)))</f>
        <v/>
      </c>
      <c r="K7" s="5">
        <f>IF(AND(H7&gt;0,I7&lt;&gt;""),H7*J7,P48)</f>
        <v>0</v>
      </c>
      <c r="L7" s="68" t="s">
        <v>7</v>
      </c>
      <c r="M7" s="150"/>
      <c r="N7" s="155">
        <v>2</v>
      </c>
      <c r="O7" s="152"/>
      <c r="P7" s="153"/>
      <c r="Q7" s="145"/>
      <c r="S7" s="180" t="s">
        <v>94</v>
      </c>
    </row>
    <row r="8" spans="2:19" s="1" customFormat="1" ht="18" customHeight="1" x14ac:dyDescent="0.25">
      <c r="B8" s="14" t="s">
        <v>40</v>
      </c>
      <c r="C8" s="87"/>
      <c r="D8" s="88"/>
      <c r="E8" s="24" t="s">
        <v>16</v>
      </c>
      <c r="F8" s="14" t="s">
        <v>1</v>
      </c>
      <c r="G8" s="87"/>
      <c r="H8" s="88"/>
      <c r="I8" s="90"/>
      <c r="J8" s="5" t="str">
        <f>IF(ISNA(VLOOKUP(I8,Grades,2,FALSE)),"",IF(VLOOKUP(I8,Grades,2,FALSE)="","",VLOOKUP(I8,Grades,2,FALSE)))</f>
        <v/>
      </c>
      <c r="K8" s="5">
        <f>IF(AND(H8&gt;0,I8&lt;&gt;""),H8*J8,P49)</f>
        <v>0</v>
      </c>
      <c r="L8" s="68" t="s">
        <v>16</v>
      </c>
      <c r="M8" s="150"/>
      <c r="N8" s="155">
        <v>3</v>
      </c>
      <c r="O8" s="152"/>
      <c r="P8" s="153"/>
      <c r="Q8" s="145"/>
      <c r="S8" s="180" t="s">
        <v>95</v>
      </c>
    </row>
    <row r="9" spans="2:19" s="1" customFormat="1" ht="18" customHeight="1" x14ac:dyDescent="0.25">
      <c r="B9" s="14" t="s">
        <v>41</v>
      </c>
      <c r="C9" s="87"/>
      <c r="D9" s="88"/>
      <c r="E9" s="24" t="s">
        <v>12</v>
      </c>
      <c r="F9" s="14" t="s">
        <v>2</v>
      </c>
      <c r="G9" s="87"/>
      <c r="H9" s="88"/>
      <c r="I9" s="90"/>
      <c r="J9" s="5" t="str">
        <f>IF(ISNA(VLOOKUP(I9,Grades,2,FALSE)),"",IF(VLOOKUP(I9,Grades,2,FALSE)="","",VLOOKUP(I9,Grades,2,FALSE)))</f>
        <v/>
      </c>
      <c r="K9" s="5">
        <f>IF(AND(H9&gt;0,I9&lt;&gt;""),H9*J9,P50)</f>
        <v>0</v>
      </c>
      <c r="L9" s="68" t="s">
        <v>12</v>
      </c>
      <c r="M9" s="150"/>
      <c r="N9" s="155">
        <v>4</v>
      </c>
      <c r="O9" s="152"/>
      <c r="P9" s="153"/>
      <c r="Q9" s="145"/>
      <c r="S9" s="185" t="s">
        <v>96</v>
      </c>
    </row>
    <row r="10" spans="2:19" s="1" customFormat="1" ht="18" customHeight="1" thickBot="1" x14ac:dyDescent="0.3">
      <c r="B10" s="14" t="s">
        <v>42</v>
      </c>
      <c r="C10" s="87"/>
      <c r="D10" s="89"/>
      <c r="E10" s="24" t="s">
        <v>14</v>
      </c>
      <c r="F10" s="14" t="s">
        <v>3</v>
      </c>
      <c r="G10" s="87"/>
      <c r="H10" s="88"/>
      <c r="I10" s="90"/>
      <c r="J10" s="5" t="str">
        <f>IF(ISNA(VLOOKUP(I10,Grades,2,FALSE)),"",IF(VLOOKUP(I10,Grades,2,FALSE)="","",VLOOKUP(I10,Grades,2,FALSE)))</f>
        <v/>
      </c>
      <c r="K10" s="5">
        <f>IF(AND(H10&gt;0,I10&lt;&gt;""),H10*J10,P51)</f>
        <v>0</v>
      </c>
      <c r="L10" s="68" t="s">
        <v>14</v>
      </c>
      <c r="M10" s="150"/>
      <c r="N10" s="155">
        <v>5</v>
      </c>
      <c r="O10" s="152"/>
      <c r="P10" s="153"/>
      <c r="Q10" s="145"/>
      <c r="S10" s="186"/>
    </row>
    <row r="11" spans="2:19" s="1" customFormat="1" ht="18" customHeight="1" thickTop="1" thickBot="1" x14ac:dyDescent="0.3">
      <c r="B11" s="16"/>
      <c r="C11" s="72"/>
      <c r="D11" s="109">
        <f>D7+D8+D9+D10</f>
        <v>0</v>
      </c>
      <c r="E11" s="75" t="s">
        <v>19</v>
      </c>
      <c r="F11" s="103"/>
      <c r="G11" s="104"/>
      <c r="H11" s="108">
        <f>H7+H8+H9+H10</f>
        <v>0</v>
      </c>
      <c r="I11" s="104"/>
      <c r="J11" s="105"/>
      <c r="K11" s="106">
        <f>SUM(K7:K10)</f>
        <v>0</v>
      </c>
      <c r="L11" s="66" t="s">
        <v>19</v>
      </c>
      <c r="M11" s="150"/>
      <c r="N11" s="156">
        <v>6</v>
      </c>
      <c r="O11" s="152"/>
      <c r="P11" s="153"/>
      <c r="Q11" s="145"/>
      <c r="S11" s="186"/>
    </row>
    <row r="12" spans="2:19" s="4" customFormat="1" ht="9.75" customHeight="1" thickTop="1" x14ac:dyDescent="0.25">
      <c r="B12" s="78"/>
      <c r="C12" s="78"/>
      <c r="D12" s="78"/>
      <c r="E12" s="8"/>
      <c r="F12" s="10"/>
      <c r="G12" s="29"/>
      <c r="H12" s="29"/>
      <c r="I12" s="29"/>
      <c r="J12" s="29"/>
      <c r="K12" s="29"/>
      <c r="L12" s="66"/>
      <c r="M12" s="54"/>
      <c r="N12" s="157"/>
      <c r="O12" s="152"/>
      <c r="P12" s="153"/>
      <c r="Q12" s="154"/>
      <c r="S12" s="187"/>
    </row>
    <row r="13" spans="2:19" s="1" customFormat="1" ht="18" customHeight="1" x14ac:dyDescent="0.25">
      <c r="B13" s="18"/>
      <c r="C13" s="65"/>
      <c r="D13" s="79"/>
      <c r="E13" s="80"/>
      <c r="F13" s="28"/>
      <c r="G13" s="213" t="s">
        <v>68</v>
      </c>
      <c r="H13" s="201"/>
      <c r="I13" s="201"/>
      <c r="J13" s="201"/>
      <c r="K13" s="202"/>
      <c r="L13" s="69"/>
      <c r="M13" s="150"/>
      <c r="N13" s="157"/>
      <c r="O13" s="152"/>
      <c r="P13" s="153"/>
      <c r="Q13" s="145"/>
      <c r="S13" s="178"/>
    </row>
    <row r="14" spans="2:19" s="1" customFormat="1" ht="18" customHeight="1" x14ac:dyDescent="0.25">
      <c r="B14" s="80"/>
      <c r="C14" s="218"/>
      <c r="D14" s="219"/>
      <c r="E14" s="219"/>
      <c r="F14" s="18"/>
      <c r="G14" s="225" t="s">
        <v>44</v>
      </c>
      <c r="H14" s="226"/>
      <c r="I14" s="226"/>
      <c r="J14" s="227"/>
      <c r="K14" s="31"/>
      <c r="L14" s="70" t="s">
        <v>15</v>
      </c>
      <c r="M14" s="150"/>
      <c r="N14" s="157"/>
      <c r="O14" s="152"/>
      <c r="P14" s="153"/>
      <c r="Q14" s="145"/>
      <c r="R14" s="2"/>
      <c r="S14" s="178"/>
    </row>
    <row r="15" spans="2:19" s="1" customFormat="1" ht="18" customHeight="1" x14ac:dyDescent="0.25">
      <c r="B15" s="64"/>
      <c r="C15" s="219"/>
      <c r="D15" s="219"/>
      <c r="E15" s="219"/>
      <c r="F15" s="84"/>
      <c r="G15" s="228" t="s">
        <v>60</v>
      </c>
      <c r="H15" s="229"/>
      <c r="I15" s="229"/>
      <c r="J15" s="230"/>
      <c r="K15" s="6">
        <f>H11</f>
        <v>0</v>
      </c>
      <c r="L15" s="71" t="s">
        <v>20</v>
      </c>
      <c r="M15" s="158"/>
      <c r="N15" s="157"/>
      <c r="O15" s="152"/>
      <c r="P15" s="159"/>
      <c r="Q15" s="145"/>
      <c r="S15" s="178"/>
    </row>
    <row r="16" spans="2:19" s="1" customFormat="1" ht="18" customHeight="1" thickBot="1" x14ac:dyDescent="0.3">
      <c r="B16" s="85"/>
      <c r="C16" s="82"/>
      <c r="D16" s="82"/>
      <c r="E16" s="83"/>
      <c r="F16" s="84"/>
      <c r="G16" s="210" t="s">
        <v>59</v>
      </c>
      <c r="H16" s="211"/>
      <c r="I16" s="211"/>
      <c r="J16" s="212"/>
      <c r="K16" s="44">
        <f>D11</f>
        <v>0</v>
      </c>
      <c r="L16" s="66" t="s">
        <v>21</v>
      </c>
      <c r="M16" s="10"/>
      <c r="N16" s="157"/>
      <c r="O16" s="160"/>
      <c r="P16" s="153"/>
      <c r="Q16" s="145"/>
      <c r="S16" s="54"/>
    </row>
    <row r="17" spans="2:19" s="1" customFormat="1" ht="18" customHeight="1" thickTop="1" thickBot="1" x14ac:dyDescent="0.3">
      <c r="B17" s="85"/>
      <c r="C17" s="81"/>
      <c r="D17" s="81"/>
      <c r="E17" s="8"/>
      <c r="F17" s="15"/>
      <c r="G17" s="27" t="s">
        <v>43</v>
      </c>
      <c r="H17" s="26"/>
      <c r="I17" s="26"/>
      <c r="J17" s="26"/>
      <c r="K17" s="107">
        <f>SUM(K14:K16)</f>
        <v>0</v>
      </c>
      <c r="L17" s="66" t="s">
        <v>25</v>
      </c>
      <c r="M17" s="10"/>
      <c r="N17" s="157"/>
      <c r="O17" s="161"/>
      <c r="P17" s="162"/>
      <c r="Q17" s="145"/>
      <c r="S17" s="178"/>
    </row>
    <row r="18" spans="2:19" s="1" customFormat="1" ht="8.25" customHeight="1" thickTop="1" x14ac:dyDescent="0.25">
      <c r="B18" s="18"/>
      <c r="C18" s="18"/>
      <c r="D18" s="18"/>
      <c r="E18" s="8"/>
      <c r="F18" s="15"/>
      <c r="G18" s="15"/>
      <c r="H18" s="15"/>
      <c r="I18" s="15"/>
      <c r="J18" s="15"/>
      <c r="K18" s="25"/>
      <c r="L18" s="66"/>
      <c r="M18" s="10"/>
      <c r="N18" s="157"/>
      <c r="O18" s="161"/>
      <c r="P18" s="162"/>
      <c r="Q18" s="145"/>
      <c r="S18" s="176"/>
    </row>
    <row r="19" spans="2:19" s="1" customFormat="1" ht="18" customHeight="1" x14ac:dyDescent="0.25">
      <c r="B19" s="220" t="s">
        <v>69</v>
      </c>
      <c r="C19" s="221"/>
      <c r="D19" s="221"/>
      <c r="E19" s="221"/>
      <c r="F19" s="119"/>
      <c r="G19" s="200" t="s">
        <v>67</v>
      </c>
      <c r="H19" s="201"/>
      <c r="I19" s="201"/>
      <c r="J19" s="201"/>
      <c r="K19" s="202"/>
      <c r="L19" s="66"/>
      <c r="M19" s="116"/>
      <c r="N19" s="157"/>
      <c r="O19" s="161"/>
      <c r="P19" s="162"/>
      <c r="Q19" s="145"/>
      <c r="S19" s="176"/>
    </row>
    <row r="20" spans="2:19" s="1" customFormat="1" ht="18" customHeight="1" x14ac:dyDescent="0.25">
      <c r="B20" s="221"/>
      <c r="C20" s="221"/>
      <c r="D20" s="221"/>
      <c r="E20" s="221"/>
      <c r="F20" s="120"/>
      <c r="G20" s="73" t="s">
        <v>45</v>
      </c>
      <c r="H20" s="34"/>
      <c r="I20" s="34"/>
      <c r="J20" s="34"/>
      <c r="K20" s="91"/>
      <c r="L20" s="66" t="s">
        <v>26</v>
      </c>
      <c r="M20" s="10"/>
      <c r="N20" s="157"/>
      <c r="O20" s="161"/>
      <c r="P20" s="162"/>
      <c r="Q20" s="145"/>
      <c r="S20" s="176"/>
    </row>
    <row r="21" spans="2:19" s="1" customFormat="1" ht="18" customHeight="1" thickBot="1" x14ac:dyDescent="0.3">
      <c r="B21" s="221"/>
      <c r="C21" s="221"/>
      <c r="D21" s="221"/>
      <c r="E21" s="221"/>
      <c r="F21" s="120"/>
      <c r="G21" s="74" t="s">
        <v>58</v>
      </c>
      <c r="H21" s="32"/>
      <c r="I21" s="32"/>
      <c r="J21" s="32"/>
      <c r="K21" s="40">
        <f>K11</f>
        <v>0</v>
      </c>
      <c r="L21" s="66" t="s">
        <v>29</v>
      </c>
      <c r="M21" s="163"/>
      <c r="N21" s="157"/>
      <c r="O21" s="161"/>
      <c r="P21" s="162"/>
      <c r="Q21" s="145"/>
      <c r="S21" s="176"/>
    </row>
    <row r="22" spans="2:19" s="1" customFormat="1" ht="18" customHeight="1" thickTop="1" thickBot="1" x14ac:dyDescent="0.3">
      <c r="B22" s="221"/>
      <c r="C22" s="221"/>
      <c r="D22" s="221"/>
      <c r="E22" s="221"/>
      <c r="F22" s="121"/>
      <c r="G22" s="37" t="s">
        <v>22</v>
      </c>
      <c r="H22" s="32"/>
      <c r="I22" s="32"/>
      <c r="J22" s="32"/>
      <c r="K22" s="110">
        <f>K20-K21</f>
        <v>0</v>
      </c>
      <c r="L22" s="66" t="s">
        <v>30</v>
      </c>
      <c r="M22" s="163"/>
      <c r="N22" s="157"/>
      <c r="O22" s="161"/>
      <c r="P22" s="162"/>
      <c r="Q22" s="145"/>
      <c r="S22" s="176"/>
    </row>
    <row r="23" spans="2:19" s="1" customFormat="1" ht="8.25" customHeight="1" thickTop="1" x14ac:dyDescent="0.25">
      <c r="B23" s="18"/>
      <c r="C23" s="18"/>
      <c r="D23" s="18"/>
      <c r="E23" s="17"/>
      <c r="F23" s="18"/>
      <c r="G23" s="18"/>
      <c r="H23" s="18"/>
      <c r="I23" s="18"/>
      <c r="J23" s="18"/>
      <c r="K23" s="30"/>
      <c r="L23" s="66"/>
      <c r="M23" s="54"/>
      <c r="N23" s="157"/>
      <c r="O23" s="161"/>
      <c r="P23" s="162"/>
      <c r="Q23" s="145"/>
      <c r="S23" s="176"/>
    </row>
    <row r="24" spans="2:19" s="1" customFormat="1" ht="18" customHeight="1" x14ac:dyDescent="0.25">
      <c r="B24" s="204" t="s">
        <v>79</v>
      </c>
      <c r="C24" s="205"/>
      <c r="D24" s="205"/>
      <c r="E24" s="205"/>
      <c r="F24" s="18"/>
      <c r="G24" s="200" t="s">
        <v>70</v>
      </c>
      <c r="H24" s="201"/>
      <c r="I24" s="201"/>
      <c r="J24" s="201"/>
      <c r="K24" s="202"/>
      <c r="L24" s="66"/>
      <c r="M24" s="54"/>
      <c r="N24" s="157"/>
      <c r="O24" s="161"/>
      <c r="P24" s="162"/>
      <c r="Q24" s="145"/>
      <c r="S24" s="176"/>
    </row>
    <row r="25" spans="2:19" s="1" customFormat="1" ht="18" customHeight="1" x14ac:dyDescent="0.25">
      <c r="B25" s="205"/>
      <c r="C25" s="205"/>
      <c r="D25" s="205"/>
      <c r="E25" s="205"/>
      <c r="F25" s="122"/>
      <c r="G25" s="35" t="s">
        <v>47</v>
      </c>
      <c r="H25" s="34"/>
      <c r="I25" s="34"/>
      <c r="J25" s="34"/>
      <c r="K25" s="174"/>
      <c r="L25" s="66" t="s">
        <v>31</v>
      </c>
      <c r="M25" s="116"/>
      <c r="N25" s="157"/>
      <c r="O25" s="153"/>
      <c r="P25" s="162"/>
      <c r="Q25" s="145"/>
      <c r="S25" s="176"/>
    </row>
    <row r="26" spans="2:19" ht="18" customHeight="1" thickBot="1" x14ac:dyDescent="0.3">
      <c r="B26" s="205"/>
      <c r="C26" s="205"/>
      <c r="D26" s="205"/>
      <c r="E26" s="205"/>
      <c r="F26" s="123"/>
      <c r="G26" s="210" t="s">
        <v>59</v>
      </c>
      <c r="H26" s="211"/>
      <c r="I26" s="211"/>
      <c r="J26" s="212"/>
      <c r="K26" s="40">
        <f>D11</f>
        <v>0</v>
      </c>
      <c r="L26" s="66" t="s">
        <v>32</v>
      </c>
      <c r="N26" s="164"/>
      <c r="O26" s="164"/>
      <c r="P26" s="165"/>
    </row>
    <row r="27" spans="2:19" ht="18" customHeight="1" thickTop="1" thickBot="1" x14ac:dyDescent="0.3">
      <c r="B27" s="205"/>
      <c r="C27" s="205"/>
      <c r="D27" s="205"/>
      <c r="E27" s="205"/>
      <c r="F27" s="123"/>
      <c r="G27" s="37" t="s">
        <v>46</v>
      </c>
      <c r="H27" s="32"/>
      <c r="I27" s="32"/>
      <c r="J27" s="32"/>
      <c r="K27" s="110">
        <f>K25+K26</f>
        <v>0</v>
      </c>
      <c r="L27" s="66" t="s">
        <v>33</v>
      </c>
    </row>
    <row r="28" spans="2:19" ht="7.5" customHeight="1" thickTop="1" x14ac:dyDescent="0.2">
      <c r="B28" s="21"/>
      <c r="C28" s="21"/>
      <c r="D28" s="21"/>
      <c r="E28" s="63"/>
    </row>
    <row r="29" spans="2:19" ht="18" customHeight="1" x14ac:dyDescent="0.2">
      <c r="B29" s="239" t="s">
        <v>72</v>
      </c>
      <c r="C29" s="221"/>
      <c r="D29" s="221"/>
      <c r="E29" s="221"/>
      <c r="F29" s="124"/>
      <c r="G29" s="200" t="s">
        <v>73</v>
      </c>
      <c r="H29" s="201"/>
      <c r="I29" s="201"/>
      <c r="J29" s="201"/>
      <c r="K29" s="202"/>
    </row>
    <row r="30" spans="2:19" ht="18" customHeight="1" x14ac:dyDescent="0.25">
      <c r="B30" s="221"/>
      <c r="C30" s="221"/>
      <c r="D30" s="221"/>
      <c r="E30" s="221"/>
      <c r="F30" s="124"/>
      <c r="G30" s="35" t="s">
        <v>46</v>
      </c>
      <c r="H30" s="34"/>
      <c r="I30" s="34"/>
      <c r="J30" s="34"/>
      <c r="K30" s="38">
        <f>K27</f>
        <v>0</v>
      </c>
      <c r="L30" s="66" t="s">
        <v>34</v>
      </c>
    </row>
    <row r="31" spans="2:19" ht="18" customHeight="1" thickBot="1" x14ac:dyDescent="0.3">
      <c r="B31" s="221"/>
      <c r="C31" s="221"/>
      <c r="D31" s="221"/>
      <c r="E31" s="221"/>
      <c r="F31" s="124"/>
      <c r="G31" s="36" t="s">
        <v>48</v>
      </c>
      <c r="H31" s="32"/>
      <c r="I31" s="32"/>
      <c r="J31" s="32"/>
      <c r="K31" s="94"/>
      <c r="L31" s="66" t="s">
        <v>35</v>
      </c>
    </row>
    <row r="32" spans="2:19" ht="20.25" customHeight="1" thickTop="1" thickBot="1" x14ac:dyDescent="0.3">
      <c r="B32" s="221"/>
      <c r="C32" s="221"/>
      <c r="D32" s="221"/>
      <c r="E32" s="221"/>
      <c r="F32" s="124"/>
      <c r="G32" s="37" t="s">
        <v>23</v>
      </c>
      <c r="H32" s="32"/>
      <c r="I32" s="32"/>
      <c r="J32" s="32"/>
      <c r="K32" s="111">
        <f>K30*K31</f>
        <v>0</v>
      </c>
      <c r="L32" s="66" t="s">
        <v>36</v>
      </c>
    </row>
    <row r="33" spans="2:16" ht="15" customHeight="1" thickTop="1" x14ac:dyDescent="0.2">
      <c r="B33" s="198" t="s">
        <v>71</v>
      </c>
      <c r="C33" s="199"/>
      <c r="D33" s="117">
        <f>IF(K17&gt;89,"1.85",IF(K17&gt;59,"1.55",IF(K17&gt;29,"1.25",IF(K17&gt;16,"1.00",IF(K17&gt;6,"--*",IF(K17=0,,))))))</f>
        <v>0</v>
      </c>
      <c r="E33" s="118"/>
      <c r="G33" s="86"/>
      <c r="H33" s="86"/>
    </row>
    <row r="34" spans="2:16" ht="18" customHeight="1" x14ac:dyDescent="0.2">
      <c r="B34" s="198"/>
      <c r="C34" s="199"/>
      <c r="D34" s="117"/>
      <c r="E34" s="133"/>
      <c r="F34" s="125"/>
      <c r="G34" s="200" t="s">
        <v>74</v>
      </c>
      <c r="H34" s="231"/>
      <c r="I34" s="231"/>
      <c r="J34" s="232"/>
      <c r="K34" s="233"/>
    </row>
    <row r="35" spans="2:16" ht="18" customHeight="1" x14ac:dyDescent="0.25">
      <c r="B35" s="133"/>
      <c r="C35" s="133"/>
      <c r="D35" s="133"/>
      <c r="E35" s="133"/>
      <c r="F35" s="125"/>
      <c r="G35" s="50" t="s">
        <v>61</v>
      </c>
      <c r="H35" s="21"/>
      <c r="J35" s="46"/>
      <c r="K35" s="51">
        <f>K32</f>
        <v>0</v>
      </c>
      <c r="L35" s="66" t="s">
        <v>37</v>
      </c>
    </row>
    <row r="36" spans="2:16" ht="18" customHeight="1" thickBot="1" x14ac:dyDescent="0.3">
      <c r="B36" s="133"/>
      <c r="C36" s="133"/>
      <c r="D36" s="133"/>
      <c r="E36" s="133"/>
      <c r="G36" s="39" t="s">
        <v>62</v>
      </c>
      <c r="H36" s="21"/>
      <c r="J36" s="46"/>
      <c r="K36" s="40">
        <f>K22</f>
        <v>0</v>
      </c>
      <c r="L36" s="66" t="s">
        <v>54</v>
      </c>
    </row>
    <row r="37" spans="2:16" ht="17.25" customHeight="1" thickTop="1" thickBot="1" x14ac:dyDescent="0.3">
      <c r="B37" s="196" t="s">
        <v>90</v>
      </c>
      <c r="C37" s="197"/>
      <c r="D37" s="197"/>
      <c r="E37" s="197"/>
      <c r="G37" s="41" t="s">
        <v>27</v>
      </c>
      <c r="H37" s="42"/>
      <c r="I37" s="48"/>
      <c r="J37" s="49"/>
      <c r="K37" s="110">
        <f>K35-K36</f>
        <v>0</v>
      </c>
      <c r="L37" s="66" t="s">
        <v>55</v>
      </c>
    </row>
    <row r="38" spans="2:16" ht="8.25" customHeight="1" thickTop="1" x14ac:dyDescent="0.25">
      <c r="B38" s="197"/>
      <c r="C38" s="197"/>
      <c r="D38" s="197"/>
      <c r="E38" s="197"/>
      <c r="G38" s="45"/>
      <c r="H38" s="21"/>
      <c r="I38" s="59"/>
      <c r="J38" s="46"/>
      <c r="K38" s="47"/>
    </row>
    <row r="39" spans="2:16" ht="18" customHeight="1" x14ac:dyDescent="0.2">
      <c r="B39" s="197"/>
      <c r="C39" s="197"/>
      <c r="D39" s="197"/>
      <c r="E39" s="197"/>
      <c r="G39" s="200" t="s">
        <v>75</v>
      </c>
      <c r="H39" s="201"/>
      <c r="I39" s="201"/>
      <c r="J39" s="201"/>
      <c r="K39" s="202"/>
    </row>
    <row r="40" spans="2:16" ht="18" customHeight="1" x14ac:dyDescent="0.25">
      <c r="C40" s="102"/>
      <c r="G40" s="35" t="s">
        <v>63</v>
      </c>
      <c r="H40" s="34"/>
      <c r="I40" s="34"/>
      <c r="J40" s="34"/>
      <c r="K40" s="38">
        <f>K37</f>
        <v>0</v>
      </c>
      <c r="L40" s="66" t="s">
        <v>56</v>
      </c>
    </row>
    <row r="41" spans="2:16" ht="18" customHeight="1" thickBot="1" x14ac:dyDescent="0.3">
      <c r="G41" s="43" t="s">
        <v>64</v>
      </c>
      <c r="H41" s="32"/>
      <c r="I41" s="32"/>
      <c r="J41" s="32"/>
      <c r="K41" s="40">
        <f>D11+H11</f>
        <v>0</v>
      </c>
      <c r="L41" s="66" t="s">
        <v>57</v>
      </c>
    </row>
    <row r="42" spans="2:16" ht="18" customHeight="1" thickTop="1" thickBot="1" x14ac:dyDescent="0.3">
      <c r="G42" s="37" t="s">
        <v>49</v>
      </c>
      <c r="H42" s="32"/>
      <c r="I42" s="32"/>
      <c r="J42" s="32"/>
      <c r="K42" s="111" t="str">
        <f>IF(K41&gt;0.001,K40/K41,"")</f>
        <v/>
      </c>
      <c r="L42" s="66" t="s">
        <v>24</v>
      </c>
    </row>
    <row r="43" spans="2:16" ht="8.25" customHeight="1" thickTop="1" x14ac:dyDescent="0.25">
      <c r="G43" s="45"/>
      <c r="H43" s="21"/>
      <c r="I43" s="59"/>
      <c r="J43" s="46"/>
      <c r="K43" s="47"/>
    </row>
    <row r="44" spans="2:16" ht="18" customHeight="1" x14ac:dyDescent="0.25">
      <c r="B44" s="240" t="s">
        <v>83</v>
      </c>
      <c r="C44" s="241"/>
      <c r="D44" s="54"/>
      <c r="E44" s="93"/>
      <c r="F44" s="237" t="s">
        <v>76</v>
      </c>
      <c r="G44" s="238"/>
      <c r="H44" s="238"/>
      <c r="I44" s="238"/>
      <c r="J44" s="238"/>
      <c r="K44" s="238"/>
    </row>
    <row r="45" spans="2:16" ht="23.25" x14ac:dyDescent="0.25">
      <c r="B45" s="134" t="s">
        <v>84</v>
      </c>
      <c r="C45" s="135" t="s">
        <v>85</v>
      </c>
      <c r="D45" s="235"/>
      <c r="E45" s="236"/>
      <c r="F45" s="98" t="s">
        <v>77</v>
      </c>
      <c r="G45" s="99" t="s">
        <v>78</v>
      </c>
      <c r="H45" s="55" t="s">
        <v>4</v>
      </c>
      <c r="I45" s="56" t="s">
        <v>28</v>
      </c>
      <c r="J45" s="57" t="s">
        <v>17</v>
      </c>
      <c r="K45" s="58" t="s">
        <v>38</v>
      </c>
      <c r="N45" s="206" t="s">
        <v>80</v>
      </c>
      <c r="O45" s="207"/>
    </row>
    <row r="46" spans="2:16" ht="15.75" x14ac:dyDescent="0.25">
      <c r="B46" s="137" t="s">
        <v>7</v>
      </c>
      <c r="C46" s="130">
        <v>4</v>
      </c>
      <c r="D46" s="45"/>
      <c r="E46" s="45"/>
      <c r="F46" s="114" t="str">
        <f>IF(C7&gt;0,C7,"    ")</f>
        <v xml:space="preserve">    </v>
      </c>
      <c r="G46" s="112"/>
      <c r="H46" s="175" t="str">
        <f t="shared" ref="H46:H49" si="0">IF((D7&gt;0),D7,"")</f>
        <v/>
      </c>
      <c r="I46" s="92"/>
      <c r="J46" s="3" t="str">
        <f t="shared" ref="J46:J53" si="1">IF(ISNA(VLOOKUP(I46,Grades,2,FALSE)),"",IF(VLOOKUP(I46,Grades,2,FALSE)="","",VLOOKUP(I46,Grades,2,FALSE)))</f>
        <v/>
      </c>
      <c r="K46" s="7">
        <f>IF(AND(H46&gt;0,I46&lt;&gt;""),H46*J46,P87)</f>
        <v>0</v>
      </c>
      <c r="N46" s="166" t="s">
        <v>7</v>
      </c>
      <c r="O46" s="167">
        <v>4</v>
      </c>
    </row>
    <row r="47" spans="2:16" ht="15.75" x14ac:dyDescent="0.25">
      <c r="B47" s="137" t="s">
        <v>8</v>
      </c>
      <c r="C47" s="130">
        <v>3.67</v>
      </c>
      <c r="D47" s="45"/>
      <c r="E47" s="45"/>
      <c r="F47" s="114" t="str">
        <f>IF(C8&gt;0,C8,"    ")</f>
        <v xml:space="preserve">    </v>
      </c>
      <c r="G47" s="113"/>
      <c r="H47" s="175" t="str">
        <f t="shared" si="0"/>
        <v/>
      </c>
      <c r="I47" s="92"/>
      <c r="J47" s="3" t="str">
        <f t="shared" si="1"/>
        <v/>
      </c>
      <c r="K47" s="7">
        <f>IF(AND(H47&gt;0,I47&lt;&gt;""),H47*J47,P87)</f>
        <v>0</v>
      </c>
      <c r="N47" s="168" t="s">
        <v>8</v>
      </c>
      <c r="O47" s="169">
        <v>3.67</v>
      </c>
    </row>
    <row r="48" spans="2:16" ht="15.75" x14ac:dyDescent="0.25">
      <c r="B48" s="138" t="s">
        <v>9</v>
      </c>
      <c r="C48" s="130">
        <v>3.33</v>
      </c>
      <c r="D48" s="45"/>
      <c r="E48" s="45"/>
      <c r="F48" s="114" t="str">
        <f>IF(C9&gt;0,C9,"    ")</f>
        <v xml:space="preserve">    </v>
      </c>
      <c r="G48" s="113"/>
      <c r="H48" s="175" t="str">
        <f t="shared" si="0"/>
        <v/>
      </c>
      <c r="I48" s="92"/>
      <c r="J48" s="3" t="str">
        <f t="shared" si="1"/>
        <v/>
      </c>
      <c r="K48" s="126">
        <f>IF(AND(H48&gt;0,I48&lt;&gt;""),H48*J48,P87)</f>
        <v>0</v>
      </c>
      <c r="N48" s="168" t="s">
        <v>9</v>
      </c>
      <c r="O48" s="169">
        <v>3.33</v>
      </c>
      <c r="P48" s="142">
        <v>0</v>
      </c>
    </row>
    <row r="49" spans="2:19" ht="15.75" x14ac:dyDescent="0.25">
      <c r="B49" s="138" t="s">
        <v>16</v>
      </c>
      <c r="C49" s="130">
        <v>3</v>
      </c>
      <c r="D49" s="45"/>
      <c r="E49" s="45"/>
      <c r="F49" s="114" t="str">
        <f>IF(C10&gt;0,C10,"    ")</f>
        <v xml:space="preserve">    </v>
      </c>
      <c r="G49" s="113"/>
      <c r="H49" s="175" t="str">
        <f t="shared" si="0"/>
        <v/>
      </c>
      <c r="I49" s="92"/>
      <c r="J49" s="141" t="str">
        <f t="shared" si="1"/>
        <v/>
      </c>
      <c r="K49" s="126">
        <f>IF(AND(H49&gt;0,I49&lt;&gt;""),H49*J49,P87)</f>
        <v>0</v>
      </c>
      <c r="N49" s="168" t="s">
        <v>16</v>
      </c>
      <c r="O49" s="169">
        <v>3</v>
      </c>
    </row>
    <row r="50" spans="2:19" ht="15.75" x14ac:dyDescent="0.25">
      <c r="B50" s="138" t="s">
        <v>10</v>
      </c>
      <c r="C50" s="130">
        <v>2.67</v>
      </c>
      <c r="D50" s="45"/>
      <c r="E50" s="45"/>
      <c r="F50" s="100"/>
      <c r="G50" s="114" t="str">
        <f>IF(G7&gt;0,G7,"    ")</f>
        <v xml:space="preserve">    </v>
      </c>
      <c r="H50" s="175" t="str">
        <f>IF((H7&gt;0),H7,"")</f>
        <v/>
      </c>
      <c r="I50" s="101"/>
      <c r="J50" s="3" t="str">
        <f t="shared" si="1"/>
        <v/>
      </c>
      <c r="K50" s="126">
        <f>IF(AND(H50&gt;0,I50&lt;&gt;""),H50*J50,P88)</f>
        <v>0</v>
      </c>
      <c r="N50" s="168" t="s">
        <v>10</v>
      </c>
      <c r="O50" s="169">
        <v>2.67</v>
      </c>
    </row>
    <row r="51" spans="2:19" ht="15.75" x14ac:dyDescent="0.25">
      <c r="B51" s="137" t="s">
        <v>11</v>
      </c>
      <c r="C51" s="130">
        <v>2.33</v>
      </c>
      <c r="D51" s="45"/>
      <c r="E51" s="45"/>
      <c r="F51" s="100"/>
      <c r="G51" s="114" t="str">
        <f>IF(G8&gt;0,G8,"    ")</f>
        <v xml:space="preserve">    </v>
      </c>
      <c r="H51" s="175" t="str">
        <f t="shared" ref="H51:H53" si="2">IF((H8&gt;0),H8,"")</f>
        <v/>
      </c>
      <c r="I51" s="101"/>
      <c r="J51" s="3" t="str">
        <f t="shared" si="1"/>
        <v/>
      </c>
      <c r="K51" s="126">
        <f>IF(AND(H51&gt;0,I51&lt;&gt;""),H51*J51,P89)</f>
        <v>0</v>
      </c>
      <c r="N51" s="168" t="s">
        <v>11</v>
      </c>
      <c r="O51" s="169">
        <v>2.33</v>
      </c>
    </row>
    <row r="52" spans="2:19" ht="15.75" x14ac:dyDescent="0.25">
      <c r="B52" s="137" t="s">
        <v>12</v>
      </c>
      <c r="C52" s="130">
        <v>2</v>
      </c>
      <c r="D52" s="45"/>
      <c r="E52" s="45"/>
      <c r="F52" s="100"/>
      <c r="G52" s="114" t="str">
        <f>IF(G9&gt;0,G9,"    ")</f>
        <v xml:space="preserve">    </v>
      </c>
      <c r="H52" s="175" t="str">
        <f t="shared" si="2"/>
        <v/>
      </c>
      <c r="I52" s="101"/>
      <c r="J52" s="97" t="str">
        <f t="shared" si="1"/>
        <v/>
      </c>
      <c r="K52" s="126">
        <f>IF(AND(H52&gt;0,I52&lt;&gt;""),H52*J52,P90)</f>
        <v>0</v>
      </c>
      <c r="N52" s="168" t="s">
        <v>12</v>
      </c>
      <c r="O52" s="169">
        <v>2</v>
      </c>
    </row>
    <row r="53" spans="2:19" ht="15.75" x14ac:dyDescent="0.25">
      <c r="B53" s="137" t="s">
        <v>13</v>
      </c>
      <c r="C53" s="130">
        <v>1.67</v>
      </c>
      <c r="D53" s="45"/>
      <c r="E53" s="45"/>
      <c r="F53" s="100"/>
      <c r="G53" s="115" t="str">
        <f>IF(G10&gt;0,G10,"    ")</f>
        <v xml:space="preserve">    </v>
      </c>
      <c r="H53" s="175" t="str">
        <f t="shared" si="2"/>
        <v/>
      </c>
      <c r="I53" s="92"/>
      <c r="J53" s="97" t="str">
        <f t="shared" si="1"/>
        <v/>
      </c>
      <c r="K53" s="126">
        <f>IF(AND(H53&gt;0,I53&lt;&gt;""),H53*J53,P91)</f>
        <v>0</v>
      </c>
      <c r="N53" s="168" t="s">
        <v>13</v>
      </c>
      <c r="O53" s="169">
        <v>1.67</v>
      </c>
    </row>
    <row r="54" spans="2:19" s="9" customFormat="1" ht="18" customHeight="1" x14ac:dyDescent="0.25">
      <c r="B54" s="137" t="s">
        <v>14</v>
      </c>
      <c r="C54" s="130">
        <v>1</v>
      </c>
      <c r="D54" s="234"/>
      <c r="E54" s="234"/>
      <c r="F54" s="52"/>
      <c r="G54" s="34"/>
      <c r="H54" s="34"/>
      <c r="I54" s="53"/>
      <c r="J54" s="60" t="s">
        <v>50</v>
      </c>
      <c r="K54" s="38">
        <f>SUM(K46:K53)</f>
        <v>0</v>
      </c>
      <c r="L54" s="66"/>
      <c r="M54" s="149"/>
      <c r="N54" s="168" t="s">
        <v>14</v>
      </c>
      <c r="O54" s="169">
        <v>1</v>
      </c>
      <c r="P54" s="170"/>
      <c r="Q54" s="171"/>
      <c r="S54" s="177"/>
    </row>
    <row r="55" spans="2:19" s="9" customFormat="1" ht="18" customHeight="1" x14ac:dyDescent="0.25">
      <c r="B55" s="129"/>
      <c r="C55" s="136"/>
      <c r="D55" s="234"/>
      <c r="E55" s="234"/>
      <c r="F55" s="62"/>
      <c r="G55" s="26"/>
      <c r="H55" s="26"/>
      <c r="I55" s="26"/>
      <c r="J55" s="95" t="s">
        <v>65</v>
      </c>
      <c r="K55" s="7">
        <f>K22</f>
        <v>0</v>
      </c>
      <c r="L55" s="66"/>
      <c r="M55" s="149"/>
      <c r="N55" s="168" t="s">
        <v>15</v>
      </c>
      <c r="O55" s="169">
        <v>0</v>
      </c>
      <c r="P55" s="170"/>
      <c r="Q55" s="171"/>
      <c r="S55" s="177"/>
    </row>
    <row r="56" spans="2:19" s="9" customFormat="1" ht="18" customHeight="1" x14ac:dyDescent="0.25">
      <c r="B56" s="129"/>
      <c r="C56" s="136"/>
      <c r="D56" s="15"/>
      <c r="E56" s="15"/>
      <c r="F56" s="33"/>
      <c r="G56" s="15"/>
      <c r="H56" s="15"/>
      <c r="I56" s="15"/>
      <c r="J56" s="60" t="s">
        <v>51</v>
      </c>
      <c r="K56" s="7">
        <f>SUM(K54:K55)</f>
        <v>0</v>
      </c>
      <c r="L56" s="66"/>
      <c r="M56" s="149"/>
      <c r="N56" s="172"/>
      <c r="O56" s="173"/>
      <c r="P56" s="170"/>
      <c r="Q56" s="171"/>
      <c r="S56" s="177"/>
    </row>
    <row r="57" spans="2:19" s="9" customFormat="1" ht="18" customHeight="1" thickBot="1" x14ac:dyDescent="0.3">
      <c r="C57" s="15"/>
      <c r="D57" s="15"/>
      <c r="E57" s="15"/>
      <c r="F57" s="62"/>
      <c r="G57" s="26"/>
      <c r="H57" s="26"/>
      <c r="I57" s="26"/>
      <c r="J57" s="96" t="s">
        <v>66</v>
      </c>
      <c r="K57" s="61">
        <f>K27</f>
        <v>0</v>
      </c>
      <c r="L57" s="66"/>
      <c r="M57" s="149"/>
      <c r="N57" s="149"/>
      <c r="O57" s="149"/>
      <c r="P57" s="170"/>
      <c r="Q57" s="171"/>
      <c r="S57" s="177"/>
    </row>
    <row r="58" spans="2:19" s="9" customFormat="1" ht="23.25" customHeight="1" thickTop="1" thickBot="1" x14ac:dyDescent="0.25">
      <c r="B58" s="203" t="s">
        <v>81</v>
      </c>
      <c r="C58" s="203"/>
      <c r="E58" s="8"/>
      <c r="F58" s="127"/>
      <c r="G58" s="222" t="s">
        <v>82</v>
      </c>
      <c r="H58" s="223"/>
      <c r="I58" s="223"/>
      <c r="J58" s="224"/>
      <c r="K58" s="128" t="str">
        <f>IF(K57&gt;0,K56/K57,"")</f>
        <v/>
      </c>
      <c r="L58" s="66"/>
      <c r="M58" s="149"/>
      <c r="N58" s="149"/>
      <c r="O58" s="149"/>
      <c r="P58" s="170"/>
      <c r="Q58" s="171"/>
      <c r="S58" s="177"/>
    </row>
    <row r="59" spans="2:19" ht="13.5" thickTop="1" x14ac:dyDescent="0.2"/>
    <row r="77" ht="114" customHeight="1" x14ac:dyDescent="0.2"/>
  </sheetData>
  <sheetProtection sheet="1" objects="1" scenarios="1" selectLockedCells="1"/>
  <mergeCells count="34">
    <mergeCell ref="D55:E55"/>
    <mergeCell ref="D45:E45"/>
    <mergeCell ref="F44:K44"/>
    <mergeCell ref="G29:K29"/>
    <mergeCell ref="G39:K39"/>
    <mergeCell ref="B29:E32"/>
    <mergeCell ref="B33:C33"/>
    <mergeCell ref="B44:C44"/>
    <mergeCell ref="B58:C58"/>
    <mergeCell ref="B24:E27"/>
    <mergeCell ref="N45:O45"/>
    <mergeCell ref="B3:K3"/>
    <mergeCell ref="G26:J26"/>
    <mergeCell ref="F5:K5"/>
    <mergeCell ref="B5:D5"/>
    <mergeCell ref="C14:E15"/>
    <mergeCell ref="B19:E22"/>
    <mergeCell ref="G58:J58"/>
    <mergeCell ref="G14:J14"/>
    <mergeCell ref="G15:J15"/>
    <mergeCell ref="G16:J16"/>
    <mergeCell ref="G13:K13"/>
    <mergeCell ref="G34:K34"/>
    <mergeCell ref="D54:E54"/>
    <mergeCell ref="C2:E2"/>
    <mergeCell ref="B37:E39"/>
    <mergeCell ref="B34:C34"/>
    <mergeCell ref="G19:K19"/>
    <mergeCell ref="G24:K24"/>
    <mergeCell ref="S2:S3"/>
    <mergeCell ref="S9:S12"/>
    <mergeCell ref="S4:S6"/>
    <mergeCell ref="G2:H2"/>
    <mergeCell ref="J2:K2"/>
  </mergeCells>
  <dataValidations count="7">
    <dataValidation type="list" allowBlank="1" showInputMessage="1" showErrorMessage="1" sqref="I47:I53 I8:I10">
      <formula1>$N$46:$N$56</formula1>
    </dataValidation>
    <dataValidation type="list" allowBlank="1" showInputMessage="1" showErrorMessage="1" sqref="H10">
      <formula1>$N$5:$N$11</formula1>
    </dataValidation>
    <dataValidation type="list" allowBlank="1" showInputMessage="1" showErrorMessage="1" prompt="Select grade from dropdown menu" sqref="I46">
      <formula1>$N$46:$N$56</formula1>
    </dataValidation>
    <dataValidation type="list" allowBlank="1" showInputMessage="1" showErrorMessage="1" prompt="Select credit hours from drop down menu" sqref="H7">
      <formula1>$N$5:$N$11</formula1>
    </dataValidation>
    <dataValidation type="list" showInputMessage="1" showErrorMessage="1" prompt="Select grade from drop down menu" sqref="I7">
      <formula1>$N$46:$N$56</formula1>
    </dataValidation>
    <dataValidation type="list" allowBlank="1" showInputMessage="1" showErrorMessage="1" prompt="Select credit hours from drop down menu" sqref="D7">
      <formula1>$N$5:$N$11</formula1>
    </dataValidation>
    <dataValidation type="list" allowBlank="1" showInputMessage="1" showErrorMessage="1" sqref="D8:D10 H8:H9">
      <formula1>$N$5:$N$11</formula1>
    </dataValidation>
  </dataValidations>
  <printOptions horizontalCentered="1" verticalCentered="1"/>
  <pageMargins left="0.25" right="0.25" top="0.5" bottom="0.5" header="0.3" footer="0.3"/>
  <pageSetup scale="78" orientation="portrait" r:id="rId1"/>
  <headerFooter>
    <oddHeader xml:space="preserve">&amp;C&amp;"-,Bold"&amp;14GPA Calculator Including New and Repeated Courses       </oddHeader>
    <oddFooter>&amp;R&amp;"-,Regular"&amp;8&amp;D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lear">
                <anchor moveWithCells="1" sizeWithCells="1">
                  <from>
                    <xdr:col>12</xdr:col>
                    <xdr:colOff>57150</xdr:colOff>
                    <xdr:row>1</xdr:row>
                    <xdr:rowOff>47625</xdr:rowOff>
                  </from>
                  <to>
                    <xdr:col>12</xdr:col>
                    <xdr:colOff>590550</xdr:colOff>
                    <xdr:row>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GPACalc</vt:lpstr>
      <vt:lpstr>Grades</vt:lpstr>
      <vt:lpstr>GPACalc!Print_Area</vt:lpstr>
    </vt:vector>
  </TitlesOfParts>
  <Company>George Mason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Gillcash</dc:creator>
  <cp:lastModifiedBy>root</cp:lastModifiedBy>
  <cp:lastPrinted>2010-11-18T02:43:59Z</cp:lastPrinted>
  <dcterms:created xsi:type="dcterms:W3CDTF">2009-11-10T18:10:08Z</dcterms:created>
  <dcterms:modified xsi:type="dcterms:W3CDTF">2015-09-04T14:22:42Z</dcterms:modified>
</cp:coreProperties>
</file>